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Top500_20190821180225" sheetId="1" r:id="rId1"/>
  </sheets>
  <calcPr calcId="124519"/>
</workbook>
</file>

<file path=xl/calcChain.xml><?xml version="1.0" encoding="utf-8"?>
<calcChain xmlns="http://schemas.openxmlformats.org/spreadsheetml/2006/main">
  <c r="C501" i="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<sst xmlns="http://schemas.openxmlformats.org/spreadsheetml/2006/main" count="1506" uniqueCount="593">
  <si>
    <t>Name Of the institute</t>
  </si>
  <si>
    <t>Branch</t>
  </si>
  <si>
    <t>Registration Number</t>
  </si>
  <si>
    <t>Name Of the student</t>
  </si>
  <si>
    <t>Mobile Number</t>
  </si>
  <si>
    <t>Mark</t>
  </si>
  <si>
    <t>Government Polytechnic, Bhubaneswar</t>
  </si>
  <si>
    <t>Architectural Assistantship</t>
  </si>
  <si>
    <t>MD SHAMSHER</t>
  </si>
  <si>
    <t>Government Polytechnic, Berhampur</t>
  </si>
  <si>
    <t>Electrical Engineering</t>
  </si>
  <si>
    <t>DHANESWAR PARIDA</t>
  </si>
  <si>
    <t>SUSANTA KUMAR SAHU</t>
  </si>
  <si>
    <t>Purna Chandra Institute of Engineering &amp; Technology, Chhendipada</t>
  </si>
  <si>
    <t>Civil Engineering</t>
  </si>
  <si>
    <t>PRITILATA PRADHAN</t>
  </si>
  <si>
    <t>Mining Engineering</t>
  </si>
  <si>
    <t>SUBHAKANTA SAHOO</t>
  </si>
  <si>
    <t>GOVT. POLYTECHNIC, BALASORE</t>
  </si>
  <si>
    <t>BIJAY KUMAR PRAMANIK</t>
  </si>
  <si>
    <t>BHUBANANANDA ORISSA SCHOOL OF ENGG.,2nd Shift, CUTTACK</t>
  </si>
  <si>
    <t>SUBHRANSU KHUNTIA</t>
  </si>
  <si>
    <t>Bhubanananda Orissa School of Engineering, Cuttack</t>
  </si>
  <si>
    <t>Electronics &amp; Telecommunication Engg</t>
  </si>
  <si>
    <t>TAPASWINI HALDAR</t>
  </si>
  <si>
    <t>KIIT Polytechnic, Bhubaneswar</t>
  </si>
  <si>
    <t>Metallurgical Engineering</t>
  </si>
  <si>
    <t>Rahul Kumar Sahoo</t>
  </si>
  <si>
    <t>SACHIN KUMAR PRADHAN</t>
  </si>
  <si>
    <t>DRIEMS POLYTECHNIC</t>
  </si>
  <si>
    <t>Mechanical Engineering</t>
  </si>
  <si>
    <t>BIKASH DAS</t>
  </si>
  <si>
    <t>S S PRACHURJYA MOHANTY</t>
  </si>
  <si>
    <t>Balaji Institute of Technology &amp; Science, Gunupur</t>
  </si>
  <si>
    <t>SANDHYA RANI NAYAK</t>
  </si>
  <si>
    <t>SKDAV Government Polytechnic, Rourkela</t>
  </si>
  <si>
    <t>SEIKH RIHAN</t>
  </si>
  <si>
    <t>Utkalmani Gopabandhu Institute of Engineering, Rourkela</t>
  </si>
  <si>
    <t>AKASH KUMAR BISOI</t>
  </si>
  <si>
    <t>AXITA SATAPATHY</t>
  </si>
  <si>
    <t>Jharsuguda Engineering School, Jharsuguda</t>
  </si>
  <si>
    <t>JOGESWAR KARAN</t>
  </si>
  <si>
    <t>ANANTA MANDAL</t>
  </si>
  <si>
    <t>NEEKITA RAMDAS MARNDI</t>
  </si>
  <si>
    <t>Nilachal Polytechnic, Bhubaneswar</t>
  </si>
  <si>
    <t>PIYUSH KUMAR</t>
  </si>
  <si>
    <t>OM SHAW</t>
  </si>
  <si>
    <t>KARAN KUMAR SHAW</t>
  </si>
  <si>
    <t>SURANJIT MONDAL</t>
  </si>
  <si>
    <t>MONIKA BEHERA</t>
  </si>
  <si>
    <t>Government Polytechnic, Dhenkanal</t>
  </si>
  <si>
    <t>SMRUTIRANJAN PANI</t>
  </si>
  <si>
    <t>ITISHREE SAHU</t>
  </si>
  <si>
    <t>BAMINI NAIK</t>
  </si>
  <si>
    <t>RAKESH BARIK</t>
  </si>
  <si>
    <t>MANOJ KUMAR GARNAYAK</t>
  </si>
  <si>
    <t>SATYA RANJAN MUDULI</t>
  </si>
  <si>
    <t>Kumar Rahul</t>
  </si>
  <si>
    <t>Computer Science &amp; Engineering</t>
  </si>
  <si>
    <t>SOMANATH PRUSTY</t>
  </si>
  <si>
    <t>SIDDHARTH SHANKAR PANDEY</t>
  </si>
  <si>
    <t>Nalanda Institute of Technology, Bhubaneswar</t>
  </si>
  <si>
    <t>TRUPTIMAYEE NAYAK</t>
  </si>
  <si>
    <t>DEEPAK KUMAR SAHU</t>
  </si>
  <si>
    <t>BISHAL KUMAR PARIDA</t>
  </si>
  <si>
    <t>Dhabaleswar Institute of Polytechnic, Athagarh</t>
  </si>
  <si>
    <t>SURYAKANTA MALIK</t>
  </si>
  <si>
    <t>SNEHASISH DAS</t>
  </si>
  <si>
    <t>GOVT. POLYTECHNIC, SAMBALPUR</t>
  </si>
  <si>
    <t>AMIT ORAM</t>
  </si>
  <si>
    <t>PABITRA JAL</t>
  </si>
  <si>
    <t>JITENDRA KUMAR BESHRA</t>
  </si>
  <si>
    <t>SAIYAM GUPTA</t>
  </si>
  <si>
    <t>BISWAJIT SAHOO</t>
  </si>
  <si>
    <t>JANMEJAYA BISWAL</t>
  </si>
  <si>
    <t>PABITRA BEHERA</t>
  </si>
  <si>
    <t>RITUBAN JAGADISH PRADHAN</t>
  </si>
  <si>
    <t>GAURAV PRADHAN</t>
  </si>
  <si>
    <t>ANIL SAHOO</t>
  </si>
  <si>
    <t>Uma Charan Pattnaik Engineering School, Berhampur</t>
  </si>
  <si>
    <t>GANESH SAHU</t>
  </si>
  <si>
    <t>SATISH KUMAR PRADHAN</t>
  </si>
  <si>
    <t>NIRANJAN HIKOKA</t>
  </si>
  <si>
    <t>RAYAGADA INSTITUTE OF TECHNOLOGY &amp; MANAGEMENT, RAYAGADA</t>
  </si>
  <si>
    <t>SAMUEL KANDAPAN</t>
  </si>
  <si>
    <t>KISHORE CHANDRA SETHY</t>
  </si>
  <si>
    <t>TANMAYA SENAPATI</t>
  </si>
  <si>
    <t>GOVT. POLYTECHNIC, JAJPUR</t>
  </si>
  <si>
    <t>ASISH KUMAR SAHOO</t>
  </si>
  <si>
    <t>RASIKA NAIK</t>
  </si>
  <si>
    <t>Pragyan Paramita Mohanty</t>
  </si>
  <si>
    <t>GHATESWAR SAHOO</t>
  </si>
  <si>
    <t>KAUSHALYA BEHERA</t>
  </si>
  <si>
    <t>BAPI SAHOO</t>
  </si>
  <si>
    <t>AJU MAHANANDIA</t>
  </si>
  <si>
    <t>SUPRIYA PRIYADARSHANI BEHERA</t>
  </si>
  <si>
    <t>Nilasaila Institute of Science and Technology , Balasore</t>
  </si>
  <si>
    <t>ELECTRICAL AND ELECTRONICS ENGG</t>
  </si>
  <si>
    <t>DILLIP KUMAR MALIK</t>
  </si>
  <si>
    <t>SURAJ HEMBRAM</t>
  </si>
  <si>
    <t>SYNERGY SCHOOL OF ENGG., BANAMALIPRASAD, DHENKANAL</t>
  </si>
  <si>
    <t>HARAPRIYA DALEI</t>
  </si>
  <si>
    <t>SUDHAN SUNA</t>
  </si>
  <si>
    <t>Sanjay Memorial Institute of Technology, Ankuspur</t>
  </si>
  <si>
    <t>SUJAL TRIPATHY</t>
  </si>
  <si>
    <t>SOMYA SUDIPTA</t>
  </si>
  <si>
    <t>MAMA PRADHAN</t>
  </si>
  <si>
    <t>SATRUGHNA BEHERA</t>
  </si>
  <si>
    <t>LAMBODARA NAIK</t>
  </si>
  <si>
    <t>RAJU DAS</t>
  </si>
  <si>
    <t>Berhampur School of Engineering &amp; Technology, Berhampur</t>
  </si>
  <si>
    <t>S VENU SAGAR</t>
  </si>
  <si>
    <t>ANSUMAN JENA</t>
  </si>
  <si>
    <t>R.K.Institute of Engineering &amp; Technology, Niali, Cuttack</t>
  </si>
  <si>
    <t>ASHUTOSH MOHANTY</t>
  </si>
  <si>
    <t>JANAKI LIMA</t>
  </si>
  <si>
    <t>SURYA NARAYAN PATTANAIK</t>
  </si>
  <si>
    <t>BIKRAM BHANJA</t>
  </si>
  <si>
    <t>Samanta Chandra Sekhar Institute of Technology &amp; Management, Semiliguda</t>
  </si>
  <si>
    <t>RAJANALA SHRINIVAS SAI NIKHIL</t>
  </si>
  <si>
    <t>PRITISUNDAR AICH</t>
  </si>
  <si>
    <t>Divine Institute of Engineering &amp; Technology, Baripada</t>
  </si>
  <si>
    <t>GOPINATH DAS</t>
  </si>
  <si>
    <t>PAPUN KUMAR TAKIRI</t>
  </si>
  <si>
    <t>Barpada School of Engineering &amp; Technology, Barapada</t>
  </si>
  <si>
    <t>BIJAYA KUMAR JENA</t>
  </si>
  <si>
    <t>RASMI RANJAN BEHERA</t>
  </si>
  <si>
    <t>Rajat Moharana</t>
  </si>
  <si>
    <t>RADHE SHYAM DANGUA</t>
  </si>
  <si>
    <t>ANKIT KUMAR SAHOO</t>
  </si>
  <si>
    <t>Bhadrak Engineering School &amp; Technology, Asurali, Bhadrak</t>
  </si>
  <si>
    <t>PRITIMILAN PANDA</t>
  </si>
  <si>
    <t>Mahalaxmi Institute of Technology &amp; Engineering</t>
  </si>
  <si>
    <t>SWAGATIKA SWAIN</t>
  </si>
  <si>
    <t>CHINMAY KAR</t>
  </si>
  <si>
    <t>KRISHNA PRASAD SAH</t>
  </si>
  <si>
    <t>VIKAS GUPTA</t>
  </si>
  <si>
    <t>RAJESH LIMIKIA</t>
  </si>
  <si>
    <t>ANIL KUMAR SAHOO</t>
  </si>
  <si>
    <t>ARUN BHASKAR</t>
  </si>
  <si>
    <t>ASHOKSOUMYARANJAN MAJHI</t>
  </si>
  <si>
    <t>RUDRA PRATAP TRIPATHY</t>
  </si>
  <si>
    <t>SORO SCHOOL OF ENGINEERING, SORO, BALASORE</t>
  </si>
  <si>
    <t>MANISHASUNDARI DAS</t>
  </si>
  <si>
    <t>ABHISHEK MAHAKUD</t>
  </si>
  <si>
    <t>Sonal Swaroop</t>
  </si>
  <si>
    <t>PARTHA SARATHI DAS</t>
  </si>
  <si>
    <t>BAPUN MAJHI</t>
  </si>
  <si>
    <t>ROKKAM PAVANI</t>
  </si>
  <si>
    <t>DIPALI NAIK</t>
  </si>
  <si>
    <t>ADARSHA COLLEGE OF ENGINEERING,2nd Shift ,ANGUL</t>
  </si>
  <si>
    <t>CHAMAN GOCHHAIT</t>
  </si>
  <si>
    <t>SAMEER KUMAR SAHU</t>
  </si>
  <si>
    <t>RAJ KISHOR SAHOO</t>
  </si>
  <si>
    <t>JAYANT SINGH</t>
  </si>
  <si>
    <t>SONALI PRADHAN</t>
  </si>
  <si>
    <t>Adarsha School of Engineering &amp; International Polytechnic, Angul</t>
  </si>
  <si>
    <t>SOURAV DHARUA</t>
  </si>
  <si>
    <t>GOVT. POLYTECHNIC, ANGUL</t>
  </si>
  <si>
    <t>CHANDAN BEHERA</t>
  </si>
  <si>
    <t>ARNADA PRIYADARSHINI</t>
  </si>
  <si>
    <t>ASWAN KHOSLA</t>
  </si>
  <si>
    <t>BIBEKANANDA SETHI</t>
  </si>
  <si>
    <t>ATANU SABYASACHI GARNAIK</t>
  </si>
  <si>
    <t>Vikash Polytechnic,Â Baragarh</t>
  </si>
  <si>
    <t>AMAR KUMAR</t>
  </si>
  <si>
    <t>SHIVAM THAKUR</t>
  </si>
  <si>
    <t>JAGAKALIA PRADHAN</t>
  </si>
  <si>
    <t>ABHISEK NAYAK</t>
  </si>
  <si>
    <t>ROHIT BAA</t>
  </si>
  <si>
    <t>SUDHAKAR DALAI</t>
  </si>
  <si>
    <t>RASHMITA KUMARI SAHU</t>
  </si>
  <si>
    <t>Gandhi School of Engineering, Berhampur</t>
  </si>
  <si>
    <t>Partha Gouda</t>
  </si>
  <si>
    <t>YANGYESWAR SAMAL</t>
  </si>
  <si>
    <t>SUBHADRA BARIHA</t>
  </si>
  <si>
    <t>BINIT KUMAR JENA</t>
  </si>
  <si>
    <t>DEEPAK MAJHI</t>
  </si>
  <si>
    <t>AMAN MOHAPATRA</t>
  </si>
  <si>
    <t>SOURAV KUMAR</t>
  </si>
  <si>
    <t>GOVT. POLYTECHNIC, PURI</t>
  </si>
  <si>
    <t>CHANDRA SEKHAR BARAL</t>
  </si>
  <si>
    <t>BHABANI SANKAR MAJHI</t>
  </si>
  <si>
    <t>Soumya suman mohapatra</t>
  </si>
  <si>
    <t>ANISHA KUMARI</t>
  </si>
  <si>
    <t>RAKESH KUMAR BEHERA</t>
  </si>
  <si>
    <t>JAYASHREE SETHI</t>
  </si>
  <si>
    <t>Bharat Institute of Engineering &amp; Technology,Berhampur</t>
  </si>
  <si>
    <t>JIBAN MAHANTY</t>
  </si>
  <si>
    <t>Zenith Institute of Science &amp; Technology, Patapali, Jatani, Khurda</t>
  </si>
  <si>
    <t>SUSANTA KUMAR SAHOO</t>
  </si>
  <si>
    <t>AYUSH KUMAR MOHANTY</t>
  </si>
  <si>
    <t>ROHIT PRASAD DAS</t>
  </si>
  <si>
    <t>RADHAKRUSHNA TRIPATHY</t>
  </si>
  <si>
    <t>NIKHIL KUMAR PANDA</t>
  </si>
  <si>
    <t>Mayurbhanj School of Engineering, Baripada</t>
  </si>
  <si>
    <t>SONAL DASH</t>
  </si>
  <si>
    <t>UPENDRA SWAIN</t>
  </si>
  <si>
    <t>SUMIT KUMAR</t>
  </si>
  <si>
    <t>RAKESH BEHARA</t>
  </si>
  <si>
    <t>Information Technology</t>
  </si>
  <si>
    <t>SRABANI BHARADWAJ</t>
  </si>
  <si>
    <t>SATYAPRAKASH PANIGRAHI</t>
  </si>
  <si>
    <t>BABACHANDRA SHARMA</t>
  </si>
  <si>
    <t>DEEPIKA PATTANAIK</t>
  </si>
  <si>
    <t>PRITIKANTA PADHI</t>
  </si>
  <si>
    <t>SADHANA BEHERA</t>
  </si>
  <si>
    <t>RAVI SHANKAR</t>
  </si>
  <si>
    <t>VIKASH KUMAR</t>
  </si>
  <si>
    <t>DIPAK BEHERA</t>
  </si>
  <si>
    <t>Smriti Rekha Biswal</t>
  </si>
  <si>
    <t>ASHISH KUMAR BEHERA</t>
  </si>
  <si>
    <t>MILAN SAHU</t>
  </si>
  <si>
    <t>ABINASH PRADHAN</t>
  </si>
  <si>
    <t>PRADIPTA KUMAR BEHERA</t>
  </si>
  <si>
    <t>PRATIK PREEYATAMA SWAIN</t>
  </si>
  <si>
    <t>SAMARJIT SAMAL</t>
  </si>
  <si>
    <t>SOURAV BEHERA</t>
  </si>
  <si>
    <t>AMIT KUMAR CHOUDHURY</t>
  </si>
  <si>
    <t>JITENDRA SAHOO</t>
  </si>
  <si>
    <t>DHARITRI KHANDAI</t>
  </si>
  <si>
    <t>AKASH KAR</t>
  </si>
  <si>
    <t>PAPU SWAIN</t>
  </si>
  <si>
    <t>SANTOSH KUMAR PANDIT</t>
  </si>
  <si>
    <t>Kalinga Nagar Polytechnic, Tarapur, Jajpur</t>
  </si>
  <si>
    <t>chandan kumar choudhary</t>
  </si>
  <si>
    <t>Raja Kishore Chandra Academy of Technology, Nilagiri, Balasore</t>
  </si>
  <si>
    <t>TULASI RANA</t>
  </si>
  <si>
    <t>Mechanical (Sandwich)</t>
  </si>
  <si>
    <t>ANANTA NARAYAN PATRA</t>
  </si>
  <si>
    <t>Automobile Engineering</t>
  </si>
  <si>
    <t>SUBRAT KUMAR MALLICK</t>
  </si>
  <si>
    <t>DAYANANDA MOHANTA</t>
  </si>
  <si>
    <t>MANAS RANJAN SAHOO</t>
  </si>
  <si>
    <t>ASUTOSH PRADHAN</t>
  </si>
  <si>
    <t>MADHUMITA UPADHYAY</t>
  </si>
  <si>
    <t>GOURI SABAR</t>
  </si>
  <si>
    <t>ANDAWARPU PRAYAS KUMAR SUBUDHI</t>
  </si>
  <si>
    <t>AMEEYA KUMAR KANDI</t>
  </si>
  <si>
    <t>SARATA SOY</t>
  </si>
  <si>
    <t>ABANISH BEHERA</t>
  </si>
  <si>
    <t>BHAKTAHARI BEHERA</t>
  </si>
  <si>
    <t>SUDHANSUBALA SAHOO</t>
  </si>
  <si>
    <t>Orissa School of Mining Engineering, Keonjhar</t>
  </si>
  <si>
    <t>BRAHMANANDA SAMAL</t>
  </si>
  <si>
    <t>Padmashree Krutartha Acharya Institute of Engineering &amp; Technology, Baragarh</t>
  </si>
  <si>
    <t>ANJANA KUMARI NAIK</t>
  </si>
  <si>
    <t>CHANDAN SWAIN</t>
  </si>
  <si>
    <t>SAUBHAGINI MISHRA</t>
  </si>
  <si>
    <t>CHIRANJIB PARIJA</t>
  </si>
  <si>
    <t>NILADRI KULDEEP</t>
  </si>
  <si>
    <t>RAJDEEP NAYAK</t>
  </si>
  <si>
    <t>Kalam Institute of Technology, Berhampur</t>
  </si>
  <si>
    <t>EKTA PATNAIK</t>
  </si>
  <si>
    <t>Siddhartha Institute of Engineering &amp; Technology, Koraput</t>
  </si>
  <si>
    <t>RASHMI RANJAN BEHERA</t>
  </si>
  <si>
    <t>BIKASH PRAGANIA</t>
  </si>
  <si>
    <t>MANITA PRADHAN</t>
  </si>
  <si>
    <t>ANJAN KUMAR BEHERA</t>
  </si>
  <si>
    <t>SANTANU BEHERA</t>
  </si>
  <si>
    <t>ASHISH DAS</t>
  </si>
  <si>
    <t>SANTANU SAHOO</t>
  </si>
  <si>
    <t>SANTOSH NAIK</t>
  </si>
  <si>
    <t>RAMAKANTA BATRIYA</t>
  </si>
  <si>
    <t>SMRUTI RANJAN SAHOO</t>
  </si>
  <si>
    <t>Indira Gandhi Institute of Technology, Sarang</t>
  </si>
  <si>
    <t>SUBRAT KUMAR BEHERA</t>
  </si>
  <si>
    <t>SRUTI REKHA SATAPATHY</t>
  </si>
  <si>
    <t>DALIMBA BARIHA</t>
  </si>
  <si>
    <t>RASHMITA MAJHI</t>
  </si>
  <si>
    <t>ISWAR PANKA</t>
  </si>
  <si>
    <t>JHANSI HIMIRIKA</t>
  </si>
  <si>
    <t>TAPASWINI KAR</t>
  </si>
  <si>
    <t>DAMAR SINGH SAIKIRAN</t>
  </si>
  <si>
    <t>ASISH RANJAN SAHOO</t>
  </si>
  <si>
    <t>RAJTILAK DALABEHERA</t>
  </si>
  <si>
    <t>SILUSMITA DAS</t>
  </si>
  <si>
    <t>SSB Regional Institute of Science &amp; Technology, Chitrada, Mayurbhanj</t>
  </si>
  <si>
    <t>Arjun Hansdah</t>
  </si>
  <si>
    <t>MAMUNI MOHANTA</t>
  </si>
  <si>
    <t>KILLANA CHAKRABARTI</t>
  </si>
  <si>
    <t>APARNA JENA</t>
  </si>
  <si>
    <t>SAMIKHYA MOHANTY</t>
  </si>
  <si>
    <t>SAMAR KUMAR MAHATO</t>
  </si>
  <si>
    <t>NIKU NAIK</t>
  </si>
  <si>
    <t>Aryan Institute of Engineering Technology, Cuttack</t>
  </si>
  <si>
    <t>BISWAJIT PARIDA</t>
  </si>
  <si>
    <t>SOUMYARANJAN PRADHAN</t>
  </si>
  <si>
    <t>PRIYANKA DEHURY</t>
  </si>
  <si>
    <t>RAKESH MAJHI</t>
  </si>
  <si>
    <t>Bajirout Institute of Engineering and Technology , Dhenkanal</t>
  </si>
  <si>
    <t>DULAL BAG</t>
  </si>
  <si>
    <t>GOVT. POLYTECHNIC, KANDHAMAL</t>
  </si>
  <si>
    <t>ANIMA PRADHAN</t>
  </si>
  <si>
    <t>GEC Polytechnic</t>
  </si>
  <si>
    <t>ANISH KUMAR</t>
  </si>
  <si>
    <t>CHHANDA CHARAN BEHERA</t>
  </si>
  <si>
    <t>AYESHKANT DALBEHERA</t>
  </si>
  <si>
    <t>PRAVAT KUMAR KAR</t>
  </si>
  <si>
    <t>SAMBHUMANU JENA</t>
  </si>
  <si>
    <t>PRADEEP SAHOO</t>
  </si>
  <si>
    <t>CHANDAN SIAL</t>
  </si>
  <si>
    <t>ANIL KUMAR BENIYA</t>
  </si>
  <si>
    <t>SASMITA TAREI</t>
  </si>
  <si>
    <t>Institute of Engineering &amp; Management, Jeypore</t>
  </si>
  <si>
    <t>ANIMESH BALA</t>
  </si>
  <si>
    <t>BIKASH MALLIK</t>
  </si>
  <si>
    <t>Chemical Engineering</t>
  </si>
  <si>
    <t>DEEPU PRADHAN</t>
  </si>
  <si>
    <t>GOBINDA HANSDAH</t>
  </si>
  <si>
    <t>PRIYAKANTA PADHI</t>
  </si>
  <si>
    <t>Jhadeswar Institute of Engineering &amp; Technology, Balasore</t>
  </si>
  <si>
    <t>SOUMYA RANJAN GIRI</t>
  </si>
  <si>
    <t>SONALI SAHU</t>
  </si>
  <si>
    <t>MITS School of Engineering, Janla, Bhubaneswar</t>
  </si>
  <si>
    <t>DEBANANDA PRADHAN</t>
  </si>
  <si>
    <t>BIBHUTI NAIK</t>
  </si>
  <si>
    <t>DEBABRATA MALLIK</t>
  </si>
  <si>
    <t>DOLAMANI BIBHAR</t>
  </si>
  <si>
    <t>SOUMYARANJAN DASH</t>
  </si>
  <si>
    <t>SMRUTI REKHA BADATIA</t>
  </si>
  <si>
    <t>SAGAR KUMAR MOHANTA</t>
  </si>
  <si>
    <t>ADITYA NARAYAN DASH</t>
  </si>
  <si>
    <t>Balasore School of Engineering, Balasore</t>
  </si>
  <si>
    <t>PULAK DEY</t>
  </si>
  <si>
    <t>BANITA SAHU</t>
  </si>
  <si>
    <t>PINTUJEE SETHI</t>
  </si>
  <si>
    <t>SUPRIYO DAS</t>
  </si>
  <si>
    <t>Orissa School of Engineering Polytechnic, Berhampur</t>
  </si>
  <si>
    <t>PUJA PRADHAN</t>
  </si>
  <si>
    <t>MD FAHMID HUSSAIN</t>
  </si>
  <si>
    <t>BISWARANJAN CHOUDHURY</t>
  </si>
  <si>
    <t>SUSHAMA DEEP</t>
  </si>
  <si>
    <t>SANDHYA BHUMIJ</t>
  </si>
  <si>
    <t>PAPUNU SAHU</t>
  </si>
  <si>
    <t>JAGANNATH PADHAN</t>
  </si>
  <si>
    <t>DHARMENDRA KUMAR SAHOO</t>
  </si>
  <si>
    <t>SATYAJIT SAHOO</t>
  </si>
  <si>
    <t>YAJNASENI SAHU</t>
  </si>
  <si>
    <t>ARUN MAHARANA</t>
  </si>
  <si>
    <t>AYUSH NAYAK</t>
  </si>
  <si>
    <t>RUBI GAMANGO</t>
  </si>
  <si>
    <t>TAPAN KUMAR DAS</t>
  </si>
  <si>
    <t>KRUSHNA BEHERA</t>
  </si>
  <si>
    <t>DIPALI BEHERA</t>
  </si>
  <si>
    <t>SMRUTIRANJAN MOHANTY</t>
  </si>
  <si>
    <t>LAXMIDHAR SOREN</t>
  </si>
  <si>
    <t>BINOD KUMAR SAHANI</t>
  </si>
  <si>
    <t>DILLIP KUMAR PATTANAYAK</t>
  </si>
  <si>
    <t>CHANDAN MOHARANA</t>
  </si>
  <si>
    <t>NISITA SINGH</t>
  </si>
  <si>
    <t>RAJA BEHERA</t>
  </si>
  <si>
    <t>NIRAJA GARTIA</t>
  </si>
  <si>
    <t>ROJALIN NAIK</t>
  </si>
  <si>
    <t>SACHIN KUMAR SAHOO</t>
  </si>
  <si>
    <t>PRIYABRATA MOHANTY</t>
  </si>
  <si>
    <t>KABITA BEHERA</t>
  </si>
  <si>
    <t>SANJAYA KAIBORTA</t>
  </si>
  <si>
    <t>Indus School of Engineering, Khurda</t>
  </si>
  <si>
    <t>CHIRASROTA BEHERA</t>
  </si>
  <si>
    <t>MONALISA SETHI</t>
  </si>
  <si>
    <t>KISHORE CHANDRA MALLIK</t>
  </si>
  <si>
    <t>PULAKA AJAY</t>
  </si>
  <si>
    <t>SESARAO KADRAKA</t>
  </si>
  <si>
    <t>BRAHMANANDA PAL</t>
  </si>
  <si>
    <t>DEEPAK KUMAR BEHERA</t>
  </si>
  <si>
    <t>SUBHAM KUMAR KABI</t>
  </si>
  <si>
    <t>RABINDRA BHUYANA</t>
  </si>
  <si>
    <t>AMITABH ACHARYA</t>
  </si>
  <si>
    <t>Pathani Samant Institute of Engineering &amp; Technology, Dhenkanal</t>
  </si>
  <si>
    <t>RAMA CHANDRA NAIK</t>
  </si>
  <si>
    <t>SEKH PARWAZ</t>
  </si>
  <si>
    <t>BISWAJIT PRADHAN</t>
  </si>
  <si>
    <t>Bhubaneswar Engineering College,2nd Shift,Bhubaneswar</t>
  </si>
  <si>
    <t>SMRUTI SHASWATI RATH</t>
  </si>
  <si>
    <t>Government Polytechnic,Bhadrak</t>
  </si>
  <si>
    <t>RAHUL KUMAR NAYAK</t>
  </si>
  <si>
    <t>AKASH BEHERA</t>
  </si>
  <si>
    <t>ABHISHEK KUMAR TIWARI</t>
  </si>
  <si>
    <t>MOHANTA MAJHI</t>
  </si>
  <si>
    <t>RAJASHREE SAHOO</t>
  </si>
  <si>
    <t>CHANDAN KUMAR SWAIN</t>
  </si>
  <si>
    <t>Ceramic Technology</t>
  </si>
  <si>
    <t>PRATIMA KUMARI</t>
  </si>
  <si>
    <t>PANKAJ KUMAR MANDAL</t>
  </si>
  <si>
    <t>JEEBAN KUMAR BEHERA</t>
  </si>
  <si>
    <t>RANKANIDHI BEHERA</t>
  </si>
  <si>
    <t>RASHMI DURIA</t>
  </si>
  <si>
    <t>SOPAN KUMAR TUDU</t>
  </si>
  <si>
    <t>SUSHANTA KUMAR SAHU</t>
  </si>
  <si>
    <t>RANAJIT SAHU</t>
  </si>
  <si>
    <t>BISHWAKALYANI PRIYADARSHANEE</t>
  </si>
  <si>
    <t>RAKESH JYOTISH</t>
  </si>
  <si>
    <t>KARNABIRA GOPE</t>
  </si>
  <si>
    <t>PROVJOT SINGH</t>
  </si>
  <si>
    <t>Kalinga Institute of Engineering &amp; Technology F.C. project, Jajpur</t>
  </si>
  <si>
    <t>RAJESH KUMAR BEHERA</t>
  </si>
  <si>
    <t>JAGANNATH MARNDI</t>
  </si>
  <si>
    <t>AJAY KHABOR</t>
  </si>
  <si>
    <t>GOVT. POLYTECHNIC, BARGARH</t>
  </si>
  <si>
    <t>PRADEEP SAH</t>
  </si>
  <si>
    <t>JYOTIPRIYA BEHERA</t>
  </si>
  <si>
    <t>SABYASACHI CHAMPATIRAY</t>
  </si>
  <si>
    <t>PRADIPTA PANIGRAHI</t>
  </si>
  <si>
    <t>PRADYUMNA KUMAR DAS</t>
  </si>
  <si>
    <t>MANASA RANA</t>
  </si>
  <si>
    <t>RISHU KUMAR PANDEY</t>
  </si>
  <si>
    <t>AJAYA MANDAL</t>
  </si>
  <si>
    <t>Gurukrupa Technical School, Narasinghpur</t>
  </si>
  <si>
    <t>BISWAJIT NAIK</t>
  </si>
  <si>
    <t>SUMAYA KUMAR BEHERA</t>
  </si>
  <si>
    <t>BISWAJIT SAHU</t>
  </si>
  <si>
    <t>Hi-Tech Institute of Engineering &amp; Management, Ranital, Bhadrak</t>
  </si>
  <si>
    <t>Parbesh Ranga</t>
  </si>
  <si>
    <t>BISWAJIT JENA</t>
  </si>
  <si>
    <t>HARISH CHANDRA MOHAPATRA</t>
  </si>
  <si>
    <t>SUNIL BEHERA</t>
  </si>
  <si>
    <t>JOGINDRA MALLIK</t>
  </si>
  <si>
    <t>MEGHA BISWAS</t>
  </si>
  <si>
    <t>IIPM SCHOOL OF ENGG &amp; TECH, KANSBAHAL, SUNDARGARH</t>
  </si>
  <si>
    <t>ANITA KISAN</t>
  </si>
  <si>
    <t>ARATI PATRA</t>
  </si>
  <si>
    <t>MINHAJ ALI SADIQUE</t>
  </si>
  <si>
    <t>SIBASIS SWAIN</t>
  </si>
  <si>
    <t>ROHIT MARDI</t>
  </si>
  <si>
    <t>MANOJ HANTAL</t>
  </si>
  <si>
    <t>Harihara Gouda</t>
  </si>
  <si>
    <t>KUSHADHWAJ GARNAIK</t>
  </si>
  <si>
    <t>KETAN SAHOO</t>
  </si>
  <si>
    <t>SONAL SINGH</t>
  </si>
  <si>
    <t>ANITA SAHOO</t>
  </si>
  <si>
    <t>SUMAN PRADHAN</t>
  </si>
  <si>
    <t>SUMANTA DAS</t>
  </si>
  <si>
    <t>CHINMAYA PRADHAN</t>
  </si>
  <si>
    <t>HARSHIT KUMAR</t>
  </si>
  <si>
    <t>Odisha Polytechnics, Kuruda, Dist Balasore</t>
  </si>
  <si>
    <t>BIKASH MANDAL</t>
  </si>
  <si>
    <t>SUBASIS NAYAK</t>
  </si>
  <si>
    <t>RASHMIRANJAN BARAL</t>
  </si>
  <si>
    <t>GURUDEV CHHATRIA</t>
  </si>
  <si>
    <t>DIBYARANJAN ROUT</t>
  </si>
  <si>
    <t>A SIBASANKAR PATRO</t>
  </si>
  <si>
    <t>MANOJ KUMAR GOPE</t>
  </si>
  <si>
    <t>TARUN KUMAR CHAUTIA</t>
  </si>
  <si>
    <t>JHARANA PRADHAN</t>
  </si>
  <si>
    <t>KRISHNACHANDRA MUNDA</t>
  </si>
  <si>
    <t>SANGRAM KESHARI DEHURY</t>
  </si>
  <si>
    <t>PRADEEP KUMAR BEHERA</t>
  </si>
  <si>
    <t>SAMBIT RANJAN SAHU</t>
  </si>
  <si>
    <t>SONU KUMAR</t>
  </si>
  <si>
    <t>DEBIDATTA NAYAK</t>
  </si>
  <si>
    <t>AMIT KUMAR DHAL</t>
  </si>
  <si>
    <t>DEBASISH GAHAN</t>
  </si>
  <si>
    <t>MITHUN KUMAR MARNDI</t>
  </si>
  <si>
    <t>REGINA BHUE</t>
  </si>
  <si>
    <t>PADMALABHA MAHARANA</t>
  </si>
  <si>
    <t>RASHMITA MALIK</t>
  </si>
  <si>
    <t>SASMITA DEHURI</t>
  </si>
  <si>
    <t>OMKAR PRAKASH PATRA</t>
  </si>
  <si>
    <t>GYANA RANJAN PALEI</t>
  </si>
  <si>
    <t>SATYAJIT PRADHAN</t>
  </si>
  <si>
    <t>ANANTA KUMAR BISHOYI</t>
  </si>
  <si>
    <t>RUDRA PRASAD BEHERA</t>
  </si>
  <si>
    <t>LAMINI NAIK</t>
  </si>
  <si>
    <t>ASHIS KUMAR BEHERA</t>
  </si>
  <si>
    <t>RINKU PRADHAN</t>
  </si>
  <si>
    <t>Sanjeeb Kumar Kalundia</t>
  </si>
  <si>
    <t>GOURAV MAHAPATRA</t>
  </si>
  <si>
    <t>SIPUN KUMAR SAHU</t>
  </si>
  <si>
    <t>RABI MANDIKA</t>
  </si>
  <si>
    <t>Ganapati Institute of Engg. &amp; Tech, Cuttack</t>
  </si>
  <si>
    <t>SAGUPTA KHAN</t>
  </si>
  <si>
    <t>Diptikanta Barik</t>
  </si>
  <si>
    <t>BISHNUPRIYA KANHAR</t>
  </si>
  <si>
    <t>SUSHIL KUMAR BARIHA</t>
  </si>
  <si>
    <t>BISHMAY KUMAR JENA</t>
  </si>
  <si>
    <t>DITIKRISHNA DEHURY</t>
  </si>
  <si>
    <t>GANDHI INSTITUTE FOR EDUCATION &amp; TECHNOLOGY 2nd SHIFT,Baniatangi,Khordha</t>
  </si>
  <si>
    <t>SHREEYA MOHAPATRA</t>
  </si>
  <si>
    <t>MANTU PARIDA</t>
  </si>
  <si>
    <t>SPINTRONIC TECHNOLOGY &amp; ADVANCE RESEARCH,2nd Shift,BBSR</t>
  </si>
  <si>
    <t>NIRMAL KUMAR BEHERA</t>
  </si>
  <si>
    <t>SUBHALAXMI BEHERA</t>
  </si>
  <si>
    <t>SWAPNARANI KHUNTIA</t>
  </si>
  <si>
    <t>Einstein School Of Engineering</t>
  </si>
  <si>
    <t>TANMAYA PARIDA</t>
  </si>
  <si>
    <t>NIRANAJAN MAJHI</t>
  </si>
  <si>
    <t>RAM CHANDRA MAJHI</t>
  </si>
  <si>
    <t>MANISHA MISHRA</t>
  </si>
  <si>
    <t>PRITIPRAJNYA MOHANTY</t>
  </si>
  <si>
    <t>AKHIL GUPTA</t>
  </si>
  <si>
    <t>BIKRAM DAS</t>
  </si>
  <si>
    <t>SUNIL KUMAR PARIDA</t>
  </si>
  <si>
    <t>RANJIT KUMAR MOHANTA</t>
  </si>
  <si>
    <t>SUBHADIP MANNA</t>
  </si>
  <si>
    <t>SUVAM PRAKASH SETHI</t>
  </si>
  <si>
    <t>MANOJ KUMAR SHIL</t>
  </si>
  <si>
    <t>SUBHRAJIT SWAIN</t>
  </si>
  <si>
    <t>DIBYAJYOTI PRADHAN</t>
  </si>
  <si>
    <t>AMARTYA KUMAR SAHOO</t>
  </si>
  <si>
    <t>KANHA SAHU</t>
  </si>
  <si>
    <t>SIDHARTHA SANKAR NATH</t>
  </si>
  <si>
    <t>MADHUSUDAN BEHERA</t>
  </si>
  <si>
    <t>PRATAP KUMAR PARIHARI</t>
  </si>
  <si>
    <t>RINKI KUSUM</t>
  </si>
  <si>
    <t>DILESWARI MAJHI</t>
  </si>
  <si>
    <t>GANESH CHANDRA MALIK</t>
  </si>
  <si>
    <t>KODANDADHARA PATTANAYAK</t>
  </si>
  <si>
    <t>SUBAL SAHOO</t>
  </si>
  <si>
    <t>ADIVYA KUMAR</t>
  </si>
  <si>
    <t>PRASANTA MAJHI</t>
  </si>
  <si>
    <t>SRIKANT HUIKA</t>
  </si>
  <si>
    <t>RABI MARNDI</t>
  </si>
  <si>
    <t>HIRALAL BEHERA</t>
  </si>
  <si>
    <t>SOVAN SAMAL</t>
  </si>
  <si>
    <t>SATYA PRAKASH MOHAPATRA</t>
  </si>
  <si>
    <t>AYASHKANTA PATTNAIK</t>
  </si>
  <si>
    <t>BISWAJIT MAHABHOI</t>
  </si>
  <si>
    <t>Narayani Institute of Engineering &amp; Technology, Angul</t>
  </si>
  <si>
    <t>CHITTARANJAN SAHU</t>
  </si>
  <si>
    <t>SUNIL KUMAR NAIK</t>
  </si>
  <si>
    <t>AKASH SHRIVASTAVA</t>
  </si>
  <si>
    <t>MUSKAN SHAMIM</t>
  </si>
  <si>
    <t>CHHATRAY SINGH</t>
  </si>
  <si>
    <t>ACHHUTANANDA DAS</t>
  </si>
  <si>
    <t>RAKESH BHUTIA</t>
  </si>
  <si>
    <t>PUJA DAKUA</t>
  </si>
  <si>
    <t>CHANDAN KUMAR BEHERA</t>
  </si>
  <si>
    <t>DEVRANJAN SARDAR</t>
  </si>
  <si>
    <t>RENUPAMA PANNA</t>
  </si>
  <si>
    <t>AJAY NANDIBALI</t>
  </si>
  <si>
    <t>Sumanta Kumar Swain</t>
  </si>
  <si>
    <t>PRASAD KUMAR GAUDU</t>
  </si>
  <si>
    <t>RAMAKRISHNA PATTANAIK</t>
  </si>
  <si>
    <t>TALIM ALAM</t>
  </si>
  <si>
    <t>HIRALAL SAHU</t>
  </si>
  <si>
    <t>Diploma in Mechanical Engineering</t>
  </si>
  <si>
    <t>SURJYA NARAYAN SAHU</t>
  </si>
  <si>
    <t>GOUDA ANIL KUMAR BHAGAVAN</t>
  </si>
  <si>
    <t>PRATAP CHANDRA PRADHAN</t>
  </si>
  <si>
    <t>REEMA BARALENDIA</t>
  </si>
  <si>
    <t>BELMATI BAG</t>
  </si>
  <si>
    <t>PRAVATI PATRA</t>
  </si>
  <si>
    <t>MADHUSUDAN PADHI</t>
  </si>
  <si>
    <t>SUNIL KUMAR SAHOO</t>
  </si>
  <si>
    <t>SUBHENDU PAL</t>
  </si>
  <si>
    <t>SABITREE MALLIK</t>
  </si>
  <si>
    <t>JAGAN SAMAL</t>
  </si>
  <si>
    <t>JATIN KUMAR NAYAK</t>
  </si>
  <si>
    <t>CHANDRA SEKHAR PRADHAN</t>
  </si>
  <si>
    <t>RUDRAPANI MANDAL</t>
  </si>
  <si>
    <t>JUNASH MAJHI</t>
  </si>
  <si>
    <t>BASUDHA SAGAR</t>
  </si>
  <si>
    <t>MADHAB GULEL</t>
  </si>
  <si>
    <t>ATHAYA BEHERA</t>
  </si>
  <si>
    <t>SAMEER MAHANKUDA</t>
  </si>
  <si>
    <t>Gujuri Roshan</t>
  </si>
  <si>
    <t>PRASANT KANTA</t>
  </si>
  <si>
    <t>SK KAUSAR ALLI</t>
  </si>
  <si>
    <t>DHANESWAR SAHOO</t>
  </si>
  <si>
    <t>AMAN DAS</t>
  </si>
  <si>
    <t>BISWAJIT BEHERA</t>
  </si>
  <si>
    <t>DINESH KUMAR SAHU</t>
  </si>
  <si>
    <t>SOUBHAGYA SAHU</t>
  </si>
  <si>
    <t>BISWANATH SOY</t>
  </si>
  <si>
    <t>CHANDAN KUMAR PATRA</t>
  </si>
  <si>
    <t>BARSHA PRIYADARSINI SWAIN</t>
  </si>
  <si>
    <t>MITHUN KUMAR NAYAK</t>
  </si>
  <si>
    <t>SMITA MAJHI</t>
  </si>
  <si>
    <t>SOUMABHYA BANERJEE</t>
  </si>
  <si>
    <t>GOBINDA HO</t>
  </si>
  <si>
    <t>SMRUTI RANJAN MALLICK</t>
  </si>
  <si>
    <t>ARIF KHAN</t>
  </si>
  <si>
    <t>KAJAL NAIK</t>
  </si>
  <si>
    <t>SUKADEV PIDIKAKA</t>
  </si>
  <si>
    <t>RAMESH MEDRI</t>
  </si>
  <si>
    <t>KANTI BALARAM DORA</t>
  </si>
  <si>
    <t>PRADYUMNA SAHU</t>
  </si>
  <si>
    <t>ABHISHEK ROUT</t>
  </si>
  <si>
    <t>Sundargarh Engineering School, Sundargarh</t>
  </si>
  <si>
    <t>TUNAWANT PRADHAN</t>
  </si>
  <si>
    <t>RAJKUMAR PARIDA</t>
  </si>
  <si>
    <t>SUBHAM SAHU</t>
  </si>
  <si>
    <t>HARIKRUSHNA PANIGRAHI</t>
  </si>
  <si>
    <t>PINTU BHUYAN</t>
  </si>
  <si>
    <t>laxmi priya biswal</t>
  </si>
  <si>
    <t>SANJIB KUMAR GIRI</t>
  </si>
  <si>
    <t>SWAGAT SAHOO</t>
  </si>
  <si>
    <t>AJAY NAIK</t>
  </si>
  <si>
    <t>JOSHIRANJAN SAHOO</t>
  </si>
  <si>
    <t>SUBHRANSU DEHURY</t>
  </si>
  <si>
    <t>MOHIT KUMAR SENAPATI</t>
  </si>
  <si>
    <t>SUBHRA RAJAT SAHOO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</si>
</sst>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10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01"/>
  <sheetViews>
    <sheetView showGridLines="0" tabSelected="1" workbookViewId="0">
      <selection activeCell="K8" sqref="K8"/>
    </sheetView>
  </sheetViews>
  <sheetFormatPr defaultRowHeight="15"/>
  <cols>
    <col min="1" max="1" width="34.85546875" customWidth="1"/>
    <col min="2" max="2" width="29.28515625" customWidth="1"/>
    <col min="3" max="3" width="17.7109375" customWidth="1"/>
    <col min="4" max="4" width="27.140625" customWidth="1"/>
    <col min="5" max="5" width="15.140625" bestFit="1" customWidth="1"/>
    <col min="6" max="6" width="5.42578125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0">
      <c r="A2" s="1" t="s">
        <v>6</v>
      </c>
      <c r="B2" s="1" t="s">
        <v>7</v>
      </c>
      <c r="C2" s="1" t="str">
        <f>TEXT("F18014015013","00000")</f>
        <v>F18014015013</v>
      </c>
      <c r="D2" s="1" t="s">
        <v>8</v>
      </c>
      <c r="E2" s="1">
        <v>7978700189</v>
      </c>
      <c r="F2" s="1">
        <v>693</v>
      </c>
    </row>
    <row r="3" spans="1:6">
      <c r="A3" s="1" t="s">
        <v>9</v>
      </c>
      <c r="B3" s="1" t="s">
        <v>10</v>
      </c>
      <c r="C3" s="1" t="str">
        <f>TEXT("F18020002010","00000")</f>
        <v>F18020002010</v>
      </c>
      <c r="D3" s="1" t="s">
        <v>11</v>
      </c>
      <c r="E3" s="1">
        <v>7377492342</v>
      </c>
      <c r="F3" s="1">
        <v>685</v>
      </c>
    </row>
    <row r="4" spans="1:6">
      <c r="A4" s="1" t="s">
        <v>9</v>
      </c>
      <c r="B4" s="1" t="s">
        <v>10</v>
      </c>
      <c r="C4" s="1" t="str">
        <f>TEXT("F18020002048","00000")</f>
        <v>F18020002048</v>
      </c>
      <c r="D4" s="1" t="s">
        <v>12</v>
      </c>
      <c r="E4" s="1">
        <v>7210569932</v>
      </c>
      <c r="F4" s="1">
        <v>681</v>
      </c>
    </row>
    <row r="5" spans="1:6" ht="30">
      <c r="A5" s="1" t="s">
        <v>13</v>
      </c>
      <c r="B5" s="1" t="s">
        <v>14</v>
      </c>
      <c r="C5" s="1" t="str">
        <f>TEXT("F18060001026","00000")</f>
        <v>F18060001026</v>
      </c>
      <c r="D5" s="1" t="s">
        <v>15</v>
      </c>
      <c r="E5" s="1">
        <v>8658152788</v>
      </c>
      <c r="F5" s="1">
        <v>675</v>
      </c>
    </row>
    <row r="6" spans="1:6" ht="30">
      <c r="A6" s="1" t="s">
        <v>13</v>
      </c>
      <c r="B6" s="1" t="s">
        <v>16</v>
      </c>
      <c r="C6" s="1" t="str">
        <f>TEXT("F18060010110","00000")</f>
        <v>F18060010110</v>
      </c>
      <c r="D6" s="1" t="s">
        <v>17</v>
      </c>
      <c r="E6" s="1">
        <v>9437548301</v>
      </c>
      <c r="F6" s="1">
        <v>674</v>
      </c>
    </row>
    <row r="7" spans="1:6">
      <c r="A7" s="1" t="s">
        <v>18</v>
      </c>
      <c r="B7" s="1" t="s">
        <v>10</v>
      </c>
      <c r="C7" s="1" t="str">
        <f>TEXT("F18111002008","00000")</f>
        <v>F18111002008</v>
      </c>
      <c r="D7" s="1" t="s">
        <v>19</v>
      </c>
      <c r="E7" s="1">
        <v>8457926463</v>
      </c>
      <c r="F7" s="1">
        <v>672</v>
      </c>
    </row>
    <row r="8" spans="1:6" ht="30">
      <c r="A8" s="1" t="s">
        <v>20</v>
      </c>
      <c r="B8" s="1" t="s">
        <v>10</v>
      </c>
      <c r="C8" s="1" t="str">
        <f>TEXT("F18125002059","00000")</f>
        <v>F18125002059</v>
      </c>
      <c r="D8" s="1" t="s">
        <v>21</v>
      </c>
      <c r="E8" s="1">
        <v>9178834225</v>
      </c>
      <c r="F8" s="1">
        <v>666</v>
      </c>
    </row>
    <row r="9" spans="1:6" ht="30">
      <c r="A9" s="1" t="s">
        <v>22</v>
      </c>
      <c r="B9" s="1" t="s">
        <v>23</v>
      </c>
      <c r="C9" s="1" t="str">
        <f>TEXT("F18001003040","00000")</f>
        <v>F18001003040</v>
      </c>
      <c r="D9" s="1" t="s">
        <v>24</v>
      </c>
      <c r="E9" s="1">
        <v>8480308141</v>
      </c>
      <c r="F9" s="1">
        <v>664</v>
      </c>
    </row>
    <row r="10" spans="1:6">
      <c r="A10" s="1" t="s">
        <v>25</v>
      </c>
      <c r="B10" s="1" t="s">
        <v>26</v>
      </c>
      <c r="C10" s="1" t="str">
        <f>TEXT("F18019009020","00000")</f>
        <v>F18019009020</v>
      </c>
      <c r="D10" s="1" t="s">
        <v>27</v>
      </c>
      <c r="E10" s="1">
        <v>8658595307</v>
      </c>
      <c r="F10" s="1">
        <v>657</v>
      </c>
    </row>
    <row r="11" spans="1:6" ht="30">
      <c r="A11" s="1" t="s">
        <v>13</v>
      </c>
      <c r="B11" s="1" t="s">
        <v>10</v>
      </c>
      <c r="C11" s="1" t="str">
        <f>TEXT("F18060002090","00000")</f>
        <v>F18060002090</v>
      </c>
      <c r="D11" s="1" t="s">
        <v>28</v>
      </c>
      <c r="E11" s="1">
        <v>9078788662</v>
      </c>
      <c r="F11" s="1">
        <v>657</v>
      </c>
    </row>
    <row r="12" spans="1:6">
      <c r="A12" s="1" t="s">
        <v>29</v>
      </c>
      <c r="B12" s="1" t="s">
        <v>30</v>
      </c>
      <c r="C12" s="1" t="str">
        <f>TEXT("F18026004032","00000")</f>
        <v>F18026004032</v>
      </c>
      <c r="D12" s="1" t="s">
        <v>31</v>
      </c>
      <c r="E12" s="1">
        <v>9668812031</v>
      </c>
      <c r="F12" s="1">
        <v>656</v>
      </c>
    </row>
    <row r="13" spans="1:6" ht="30">
      <c r="A13" s="1" t="s">
        <v>13</v>
      </c>
      <c r="B13" s="1" t="s">
        <v>16</v>
      </c>
      <c r="C13" s="1" t="str">
        <f>TEXT("F18060010090","00000")</f>
        <v>F18060010090</v>
      </c>
      <c r="D13" s="1" t="s">
        <v>32</v>
      </c>
      <c r="E13" s="1">
        <v>7377918004</v>
      </c>
      <c r="F13" s="1">
        <v>655</v>
      </c>
    </row>
    <row r="14" spans="1:6" ht="30">
      <c r="A14" s="1" t="s">
        <v>33</v>
      </c>
      <c r="B14" s="1" t="s">
        <v>14</v>
      </c>
      <c r="C14" s="1" t="str">
        <f>TEXT("F18071001098","00000")</f>
        <v>F18071001098</v>
      </c>
      <c r="D14" s="1" t="s">
        <v>34</v>
      </c>
      <c r="E14" s="1">
        <v>8763250556</v>
      </c>
      <c r="F14" s="1">
        <v>655</v>
      </c>
    </row>
    <row r="15" spans="1:6" ht="30">
      <c r="A15" s="1" t="s">
        <v>35</v>
      </c>
      <c r="B15" s="1" t="s">
        <v>23</v>
      </c>
      <c r="C15" s="1" t="str">
        <f>TEXT("F18011003033","00000")</f>
        <v>F18011003033</v>
      </c>
      <c r="D15" s="1" t="s">
        <v>36</v>
      </c>
      <c r="E15" s="1">
        <v>7064035792</v>
      </c>
      <c r="F15" s="1">
        <v>653</v>
      </c>
    </row>
    <row r="16" spans="1:6" ht="30">
      <c r="A16" s="1" t="s">
        <v>37</v>
      </c>
      <c r="B16" s="1" t="s">
        <v>30</v>
      </c>
      <c r="C16" s="1" t="str">
        <f>TEXT("F18013004004","00000")</f>
        <v>F18013004004</v>
      </c>
      <c r="D16" s="1" t="s">
        <v>38</v>
      </c>
      <c r="E16" s="1">
        <v>9439789336</v>
      </c>
      <c r="F16" s="1">
        <v>653</v>
      </c>
    </row>
    <row r="17" spans="1:6">
      <c r="A17" s="1" t="s">
        <v>25</v>
      </c>
      <c r="B17" s="1" t="s">
        <v>23</v>
      </c>
      <c r="C17" s="1" t="str">
        <f>TEXT("F18019003008","00000")</f>
        <v>F18019003008</v>
      </c>
      <c r="D17" s="1" t="s">
        <v>39</v>
      </c>
      <c r="E17" s="1">
        <v>9437092455</v>
      </c>
      <c r="F17" s="1">
        <v>653</v>
      </c>
    </row>
    <row r="18" spans="1:6" ht="30">
      <c r="A18" s="1" t="s">
        <v>40</v>
      </c>
      <c r="B18" s="1" t="s">
        <v>10</v>
      </c>
      <c r="C18" s="1" t="str">
        <f>TEXT("F18005002047","00000")</f>
        <v>F18005002047</v>
      </c>
      <c r="D18" s="1" t="s">
        <v>41</v>
      </c>
      <c r="E18" s="1">
        <v>9938518178</v>
      </c>
      <c r="F18" s="1">
        <v>652</v>
      </c>
    </row>
    <row r="19" spans="1:6" ht="30">
      <c r="A19" s="1" t="s">
        <v>6</v>
      </c>
      <c r="B19" s="1" t="s">
        <v>30</v>
      </c>
      <c r="C19" s="1" t="str">
        <f>TEXT("F18014004005","00000")</f>
        <v>F18014004005</v>
      </c>
      <c r="D19" s="1" t="s">
        <v>42</v>
      </c>
      <c r="E19" s="1">
        <v>7377198862</v>
      </c>
      <c r="F19" s="1">
        <v>652</v>
      </c>
    </row>
    <row r="20" spans="1:6">
      <c r="A20" s="1" t="s">
        <v>25</v>
      </c>
      <c r="B20" s="1" t="s">
        <v>23</v>
      </c>
      <c r="C20" s="1" t="str">
        <f>TEXT("F18019003023","00000")</f>
        <v>F18019003023</v>
      </c>
      <c r="D20" s="1" t="s">
        <v>43</v>
      </c>
      <c r="E20" s="1">
        <v>9975490150</v>
      </c>
      <c r="F20" s="1">
        <v>652</v>
      </c>
    </row>
    <row r="21" spans="1:6">
      <c r="A21" s="1" t="s">
        <v>44</v>
      </c>
      <c r="B21" s="1" t="s">
        <v>30</v>
      </c>
      <c r="C21" s="1" t="str">
        <f>TEXT("F18021004054","00000")</f>
        <v>F18021004054</v>
      </c>
      <c r="D21" s="1" t="s">
        <v>45</v>
      </c>
      <c r="E21" s="1">
        <v>7008147262</v>
      </c>
      <c r="F21" s="1">
        <v>652</v>
      </c>
    </row>
    <row r="22" spans="1:6">
      <c r="A22" s="1" t="s">
        <v>18</v>
      </c>
      <c r="B22" s="1" t="s">
        <v>30</v>
      </c>
      <c r="C22" s="1" t="str">
        <f>TEXT("F18111004038","00000")</f>
        <v>F18111004038</v>
      </c>
      <c r="D22" s="1" t="s">
        <v>46</v>
      </c>
      <c r="E22" s="1">
        <v>9438214383</v>
      </c>
      <c r="F22" s="1">
        <v>651</v>
      </c>
    </row>
    <row r="23" spans="1:6" ht="30">
      <c r="A23" s="1" t="s">
        <v>37</v>
      </c>
      <c r="B23" s="1" t="s">
        <v>14</v>
      </c>
      <c r="C23" s="1" t="str">
        <f>TEXT("F18013001018","00000")</f>
        <v>F18013001018</v>
      </c>
      <c r="D23" s="1" t="s">
        <v>47</v>
      </c>
      <c r="E23" s="1">
        <v>9040998309</v>
      </c>
      <c r="F23" s="1">
        <v>649</v>
      </c>
    </row>
    <row r="24" spans="1:6">
      <c r="A24" s="1" t="s">
        <v>25</v>
      </c>
      <c r="B24" s="1" t="s">
        <v>10</v>
      </c>
      <c r="C24" s="1" t="str">
        <f>TEXT("F18019002057","00000")</f>
        <v>F18019002057</v>
      </c>
      <c r="D24" s="1" t="s">
        <v>48</v>
      </c>
      <c r="E24" s="1">
        <v>7586947014</v>
      </c>
      <c r="F24" s="1">
        <v>649</v>
      </c>
    </row>
    <row r="25" spans="1:6" ht="30">
      <c r="A25" s="1" t="s">
        <v>13</v>
      </c>
      <c r="B25" s="1" t="s">
        <v>10</v>
      </c>
      <c r="C25" s="1" t="str">
        <f>TEXT("F18060002057","00000")</f>
        <v>F18060002057</v>
      </c>
      <c r="D25" s="1" t="s">
        <v>49</v>
      </c>
      <c r="E25" s="1">
        <v>9437089919</v>
      </c>
      <c r="F25" s="1">
        <v>647</v>
      </c>
    </row>
    <row r="26" spans="1:6">
      <c r="A26" s="1" t="s">
        <v>50</v>
      </c>
      <c r="B26" s="1" t="s">
        <v>14</v>
      </c>
      <c r="C26" s="1" t="str">
        <f>TEXT("F18015001023","00000")</f>
        <v>F18015001023</v>
      </c>
      <c r="D26" s="1" t="s">
        <v>51</v>
      </c>
      <c r="E26" s="1">
        <v>7077780582</v>
      </c>
      <c r="F26" s="1">
        <v>646</v>
      </c>
    </row>
    <row r="27" spans="1:6" ht="30">
      <c r="A27" s="1" t="s">
        <v>13</v>
      </c>
      <c r="B27" s="1" t="s">
        <v>14</v>
      </c>
      <c r="C27" s="1" t="str">
        <f>TEXT("F18060001011","00000")</f>
        <v>F18060001011</v>
      </c>
      <c r="D27" s="1" t="s">
        <v>52</v>
      </c>
      <c r="E27" s="1">
        <v>9938007345</v>
      </c>
      <c r="F27" s="1">
        <v>646</v>
      </c>
    </row>
    <row r="28" spans="1:6" ht="30">
      <c r="A28" s="1" t="s">
        <v>13</v>
      </c>
      <c r="B28" s="1" t="s">
        <v>10</v>
      </c>
      <c r="C28" s="1" t="str">
        <f>TEXT("F18060002016","00000")</f>
        <v>F18060002016</v>
      </c>
      <c r="D28" s="1" t="s">
        <v>53</v>
      </c>
      <c r="E28" s="1">
        <v>8249875537</v>
      </c>
      <c r="F28" s="1">
        <v>646</v>
      </c>
    </row>
    <row r="29" spans="1:6" ht="30">
      <c r="A29" s="1" t="s">
        <v>22</v>
      </c>
      <c r="B29" s="1" t="s">
        <v>10</v>
      </c>
      <c r="C29" s="1" t="str">
        <f>TEXT("F18001002056","00000")</f>
        <v>F18001002056</v>
      </c>
      <c r="D29" s="1" t="s">
        <v>54</v>
      </c>
      <c r="E29" s="1">
        <v>9078328661</v>
      </c>
      <c r="F29" s="1">
        <v>645</v>
      </c>
    </row>
    <row r="30" spans="1:6" ht="30">
      <c r="A30" s="1" t="s">
        <v>13</v>
      </c>
      <c r="B30" s="1" t="s">
        <v>16</v>
      </c>
      <c r="C30" s="1" t="str">
        <f>TEXT("F18060010063","00000")</f>
        <v>F18060010063</v>
      </c>
      <c r="D30" s="1" t="s">
        <v>55</v>
      </c>
      <c r="E30" s="1">
        <v>8018509929</v>
      </c>
      <c r="F30" s="1">
        <v>645</v>
      </c>
    </row>
    <row r="31" spans="1:6" ht="30">
      <c r="A31" s="1" t="s">
        <v>22</v>
      </c>
      <c r="B31" s="1" t="s">
        <v>10</v>
      </c>
      <c r="C31" s="1" t="str">
        <f>TEXT("F18001002062","00000")</f>
        <v>F18001002062</v>
      </c>
      <c r="D31" s="1" t="s">
        <v>56</v>
      </c>
      <c r="E31" s="1">
        <v>9078588738</v>
      </c>
      <c r="F31" s="1">
        <v>644</v>
      </c>
    </row>
    <row r="32" spans="1:6">
      <c r="A32" s="1" t="s">
        <v>25</v>
      </c>
      <c r="B32" s="1" t="s">
        <v>26</v>
      </c>
      <c r="C32" s="1" t="str">
        <f>TEXT("F18019009011","00000")</f>
        <v>F18019009011</v>
      </c>
      <c r="D32" s="1" t="s">
        <v>57</v>
      </c>
      <c r="E32" s="1">
        <v>9472789280</v>
      </c>
      <c r="F32" s="1">
        <v>644</v>
      </c>
    </row>
    <row r="33" spans="1:6">
      <c r="A33" s="1" t="s">
        <v>44</v>
      </c>
      <c r="B33" s="1" t="s">
        <v>58</v>
      </c>
      <c r="C33" s="1" t="str">
        <f>TEXT("F18021007023","00000")</f>
        <v>F18021007023</v>
      </c>
      <c r="D33" s="1" t="s">
        <v>59</v>
      </c>
      <c r="E33" s="1">
        <v>7978049397</v>
      </c>
      <c r="F33" s="1">
        <v>644</v>
      </c>
    </row>
    <row r="34" spans="1:6" ht="30">
      <c r="A34" s="1" t="s">
        <v>13</v>
      </c>
      <c r="B34" s="1" t="s">
        <v>16</v>
      </c>
      <c r="C34" s="1" t="str">
        <f>TEXT("F18060010101","00000")</f>
        <v>F18060010101</v>
      </c>
      <c r="D34" s="1" t="s">
        <v>60</v>
      </c>
      <c r="E34" s="1">
        <v>9984573667</v>
      </c>
      <c r="F34" s="1">
        <v>644</v>
      </c>
    </row>
    <row r="35" spans="1:6" ht="30">
      <c r="A35" s="1" t="s">
        <v>61</v>
      </c>
      <c r="B35" s="1" t="s">
        <v>14</v>
      </c>
      <c r="C35" s="1" t="str">
        <f>TEXT("F18041001092","00000")</f>
        <v>F18041001092</v>
      </c>
      <c r="D35" s="1" t="s">
        <v>62</v>
      </c>
      <c r="E35" s="1">
        <v>8117917803</v>
      </c>
      <c r="F35" s="1">
        <v>643</v>
      </c>
    </row>
    <row r="36" spans="1:6" ht="30">
      <c r="A36" s="1" t="s">
        <v>37</v>
      </c>
      <c r="B36" s="1" t="s">
        <v>30</v>
      </c>
      <c r="C36" s="1" t="str">
        <f>TEXT("F18013004027","00000")</f>
        <v>F18013004027</v>
      </c>
      <c r="D36" s="1" t="s">
        <v>63</v>
      </c>
      <c r="E36" s="1">
        <v>9861176853</v>
      </c>
      <c r="F36" s="1">
        <v>642</v>
      </c>
    </row>
    <row r="37" spans="1:6">
      <c r="A37" s="1" t="s">
        <v>44</v>
      </c>
      <c r="B37" s="1" t="s">
        <v>58</v>
      </c>
      <c r="C37" s="1" t="str">
        <f>TEXT("F18021007006","00000")</f>
        <v>F18021007006</v>
      </c>
      <c r="D37" s="1" t="s">
        <v>64</v>
      </c>
      <c r="E37" s="1">
        <v>9338143222</v>
      </c>
      <c r="F37" s="1">
        <v>642</v>
      </c>
    </row>
    <row r="38" spans="1:6" ht="30">
      <c r="A38" s="1" t="s">
        <v>65</v>
      </c>
      <c r="B38" s="1" t="s">
        <v>10</v>
      </c>
      <c r="C38" s="1" t="str">
        <f>TEXT("F18032002112","00000")</f>
        <v>F18032002112</v>
      </c>
      <c r="D38" s="1" t="s">
        <v>66</v>
      </c>
      <c r="E38" s="1">
        <v>7504470532</v>
      </c>
      <c r="F38" s="1">
        <v>642</v>
      </c>
    </row>
    <row r="39" spans="1:6">
      <c r="A39" s="1" t="s">
        <v>18</v>
      </c>
      <c r="B39" s="1" t="s">
        <v>30</v>
      </c>
      <c r="C39" s="1" t="str">
        <f>TEXT("F18111004056","00000")</f>
        <v>F18111004056</v>
      </c>
      <c r="D39" s="1" t="s">
        <v>67</v>
      </c>
      <c r="E39" s="1">
        <v>8328869234</v>
      </c>
      <c r="F39" s="1">
        <v>642</v>
      </c>
    </row>
    <row r="40" spans="1:6">
      <c r="A40" s="1" t="s">
        <v>68</v>
      </c>
      <c r="B40" s="1" t="s">
        <v>10</v>
      </c>
      <c r="C40" s="1" t="str">
        <f>TEXT("F18116002012","00000")</f>
        <v>F18116002012</v>
      </c>
      <c r="D40" s="1" t="s">
        <v>69</v>
      </c>
      <c r="E40" s="1">
        <v>7077106648</v>
      </c>
      <c r="F40" s="1">
        <v>642</v>
      </c>
    </row>
    <row r="41" spans="1:6" ht="30">
      <c r="A41" s="1" t="s">
        <v>37</v>
      </c>
      <c r="B41" s="1" t="s">
        <v>10</v>
      </c>
      <c r="C41" s="1" t="str">
        <f>TEXT("F18013002036","00000")</f>
        <v>F18013002036</v>
      </c>
      <c r="D41" s="1" t="s">
        <v>70</v>
      </c>
      <c r="E41" s="1">
        <v>9778584411</v>
      </c>
      <c r="F41" s="1">
        <v>641</v>
      </c>
    </row>
    <row r="42" spans="1:6" ht="30">
      <c r="A42" s="1" t="s">
        <v>37</v>
      </c>
      <c r="B42" s="1" t="s">
        <v>30</v>
      </c>
      <c r="C42" s="1" t="str">
        <f>TEXT("F18013004036","00000")</f>
        <v>F18013004036</v>
      </c>
      <c r="D42" s="1" t="s">
        <v>71</v>
      </c>
      <c r="E42" s="1">
        <v>7008816998</v>
      </c>
      <c r="F42" s="1">
        <v>640</v>
      </c>
    </row>
    <row r="43" spans="1:6">
      <c r="A43" s="1" t="s">
        <v>25</v>
      </c>
      <c r="B43" s="1" t="s">
        <v>23</v>
      </c>
      <c r="C43" s="1" t="str">
        <f>TEXT("F18019003039","00000")</f>
        <v>F18019003039</v>
      </c>
      <c r="D43" s="1" t="s">
        <v>72</v>
      </c>
      <c r="E43" s="1">
        <v>9831346038</v>
      </c>
      <c r="F43" s="1">
        <v>640</v>
      </c>
    </row>
    <row r="44" spans="1:6" ht="30">
      <c r="A44" s="1" t="s">
        <v>13</v>
      </c>
      <c r="B44" s="1" t="s">
        <v>16</v>
      </c>
      <c r="C44" s="1" t="str">
        <f>TEXT("F18060010032","00000")</f>
        <v>F18060010032</v>
      </c>
      <c r="D44" s="1" t="s">
        <v>73</v>
      </c>
      <c r="E44" s="1">
        <v>8917445200</v>
      </c>
      <c r="F44" s="1">
        <v>640</v>
      </c>
    </row>
    <row r="45" spans="1:6" ht="30">
      <c r="A45" s="1" t="s">
        <v>13</v>
      </c>
      <c r="B45" s="1" t="s">
        <v>16</v>
      </c>
      <c r="C45" s="1" t="str">
        <f>TEXT("F18060010053","00000")</f>
        <v>F18060010053</v>
      </c>
      <c r="D45" s="1" t="s">
        <v>74</v>
      </c>
      <c r="E45" s="1">
        <v>8018977530</v>
      </c>
      <c r="F45" s="1">
        <v>640</v>
      </c>
    </row>
    <row r="46" spans="1:6">
      <c r="A46" s="1" t="s">
        <v>18</v>
      </c>
      <c r="B46" s="1" t="s">
        <v>10</v>
      </c>
      <c r="C46" s="1" t="str">
        <f>TEXT("F18111002040","00000")</f>
        <v>F18111002040</v>
      </c>
      <c r="D46" s="1" t="s">
        <v>75</v>
      </c>
      <c r="E46" s="1">
        <v>7077286412</v>
      </c>
      <c r="F46" s="1">
        <v>640</v>
      </c>
    </row>
    <row r="47" spans="1:6" ht="30">
      <c r="A47" s="1" t="s">
        <v>13</v>
      </c>
      <c r="B47" s="1" t="s">
        <v>16</v>
      </c>
      <c r="C47" s="1" t="str">
        <f>TEXT("F18060010088","00000")</f>
        <v>F18060010088</v>
      </c>
      <c r="D47" s="1" t="s">
        <v>76</v>
      </c>
      <c r="E47" s="1">
        <v>9937173956</v>
      </c>
      <c r="F47" s="1">
        <v>639</v>
      </c>
    </row>
    <row r="48" spans="1:6" ht="30">
      <c r="A48" s="1" t="s">
        <v>37</v>
      </c>
      <c r="B48" s="1" t="s">
        <v>30</v>
      </c>
      <c r="C48" s="1" t="str">
        <f>TEXT("F18013004031","00000")</f>
        <v>F18013004031</v>
      </c>
      <c r="D48" s="1" t="s">
        <v>77</v>
      </c>
      <c r="E48" s="1">
        <v>7327851027</v>
      </c>
      <c r="F48" s="1">
        <v>638</v>
      </c>
    </row>
    <row r="49" spans="1:6" ht="30">
      <c r="A49" s="1" t="s">
        <v>13</v>
      </c>
      <c r="B49" s="1" t="s">
        <v>16</v>
      </c>
      <c r="C49" s="1" t="str">
        <f>TEXT("F18060010014","00000")</f>
        <v>F18060010014</v>
      </c>
      <c r="D49" s="1" t="s">
        <v>78</v>
      </c>
      <c r="E49" s="1">
        <v>9776953312</v>
      </c>
      <c r="F49" s="1">
        <v>638</v>
      </c>
    </row>
    <row r="50" spans="1:6" ht="30">
      <c r="A50" s="1" t="s">
        <v>79</v>
      </c>
      <c r="B50" s="1" t="s">
        <v>10</v>
      </c>
      <c r="C50" s="1" t="str">
        <f>TEXT("F18012002016","00000")</f>
        <v>F18012002016</v>
      </c>
      <c r="D50" s="1" t="s">
        <v>80</v>
      </c>
      <c r="E50" s="1">
        <v>7064191670</v>
      </c>
      <c r="F50" s="1">
        <v>637</v>
      </c>
    </row>
    <row r="51" spans="1:6" ht="30">
      <c r="A51" s="1" t="s">
        <v>13</v>
      </c>
      <c r="B51" s="1" t="s">
        <v>16</v>
      </c>
      <c r="C51" s="1" t="str">
        <f>TEXT("F18060010097","00000")</f>
        <v>F18060010097</v>
      </c>
      <c r="D51" s="1" t="s">
        <v>81</v>
      </c>
      <c r="E51" s="1">
        <v>9337605198</v>
      </c>
      <c r="F51" s="1">
        <v>637</v>
      </c>
    </row>
    <row r="52" spans="1:6" ht="30">
      <c r="A52" s="1" t="s">
        <v>33</v>
      </c>
      <c r="B52" s="1" t="s">
        <v>14</v>
      </c>
      <c r="C52" s="1" t="str">
        <f>TEXT("F18071001078","00000")</f>
        <v>F18071001078</v>
      </c>
      <c r="D52" s="1" t="s">
        <v>82</v>
      </c>
      <c r="E52" s="1">
        <v>8895406710</v>
      </c>
      <c r="F52" s="1">
        <v>637</v>
      </c>
    </row>
    <row r="53" spans="1:6" ht="30">
      <c r="A53" s="1" t="s">
        <v>83</v>
      </c>
      <c r="B53" s="1" t="s">
        <v>30</v>
      </c>
      <c r="C53" s="1" t="str">
        <f>TEXT("F18168004045","00000")</f>
        <v>F18168004045</v>
      </c>
      <c r="D53" s="1" t="s">
        <v>84</v>
      </c>
      <c r="E53" s="1">
        <v>8658159797</v>
      </c>
      <c r="F53" s="1">
        <v>636</v>
      </c>
    </row>
    <row r="54" spans="1:6">
      <c r="A54" s="1" t="s">
        <v>29</v>
      </c>
      <c r="B54" s="1" t="s">
        <v>30</v>
      </c>
      <c r="C54" s="1" t="str">
        <f>TEXT("F18026004069","00000")</f>
        <v>F18026004069</v>
      </c>
      <c r="D54" s="1" t="s">
        <v>85</v>
      </c>
      <c r="E54" s="1">
        <v>9658654781</v>
      </c>
      <c r="F54" s="1">
        <v>635</v>
      </c>
    </row>
    <row r="55" spans="1:6" ht="30">
      <c r="A55" s="1" t="s">
        <v>13</v>
      </c>
      <c r="B55" s="1" t="s">
        <v>16</v>
      </c>
      <c r="C55" s="1" t="str">
        <f>TEXT("F18060010120","00000")</f>
        <v>F18060010120</v>
      </c>
      <c r="D55" s="1" t="s">
        <v>86</v>
      </c>
      <c r="E55" s="1">
        <v>9078353067</v>
      </c>
      <c r="F55" s="1">
        <v>635</v>
      </c>
    </row>
    <row r="56" spans="1:6">
      <c r="A56" s="1" t="s">
        <v>87</v>
      </c>
      <c r="B56" s="1" t="s">
        <v>16</v>
      </c>
      <c r="C56" s="1" t="str">
        <f>TEXT("F18126010004","00000")</f>
        <v>F18126010004</v>
      </c>
      <c r="D56" s="1" t="s">
        <v>88</v>
      </c>
      <c r="E56" s="1">
        <v>7787050893</v>
      </c>
      <c r="F56" s="1">
        <v>635</v>
      </c>
    </row>
    <row r="57" spans="1:6" ht="30">
      <c r="A57" s="1" t="s">
        <v>83</v>
      </c>
      <c r="B57" s="1" t="s">
        <v>30</v>
      </c>
      <c r="C57" s="1" t="str">
        <f>TEXT("F18168004041","00000")</f>
        <v>F18168004041</v>
      </c>
      <c r="D57" s="1" t="s">
        <v>89</v>
      </c>
      <c r="E57" s="1">
        <v>7008702526</v>
      </c>
      <c r="F57" s="1">
        <v>635</v>
      </c>
    </row>
    <row r="58" spans="1:6" ht="30">
      <c r="A58" s="1" t="s">
        <v>22</v>
      </c>
      <c r="B58" s="1" t="s">
        <v>14</v>
      </c>
      <c r="C58" s="1" t="str">
        <f>TEXT("F18001001068","00000")</f>
        <v>F18001001068</v>
      </c>
      <c r="D58" s="1" t="s">
        <v>90</v>
      </c>
      <c r="E58" s="1">
        <v>9668014991</v>
      </c>
      <c r="F58" s="1">
        <v>634</v>
      </c>
    </row>
    <row r="59" spans="1:6" ht="30">
      <c r="A59" s="1" t="s">
        <v>13</v>
      </c>
      <c r="B59" s="1" t="s">
        <v>16</v>
      </c>
      <c r="C59" s="1" t="str">
        <f>TEXT("F18060010050","00000")</f>
        <v>F18060010050</v>
      </c>
      <c r="D59" s="1" t="s">
        <v>91</v>
      </c>
      <c r="E59" s="1">
        <v>7609935454</v>
      </c>
      <c r="F59" s="1">
        <v>634</v>
      </c>
    </row>
    <row r="60" spans="1:6">
      <c r="A60" s="1" t="s">
        <v>18</v>
      </c>
      <c r="B60" s="1" t="s">
        <v>10</v>
      </c>
      <c r="C60" s="1" t="str">
        <f>TEXT("F18111002024","00000")</f>
        <v>F18111002024</v>
      </c>
      <c r="D60" s="1" t="s">
        <v>92</v>
      </c>
      <c r="E60" s="1">
        <v>9178578546</v>
      </c>
      <c r="F60" s="1">
        <v>634</v>
      </c>
    </row>
    <row r="61" spans="1:6">
      <c r="A61" s="1" t="s">
        <v>87</v>
      </c>
      <c r="B61" s="1" t="s">
        <v>26</v>
      </c>
      <c r="C61" s="1" t="str">
        <f>TEXT("F18126009011","00000")</f>
        <v>F18126009011</v>
      </c>
      <c r="D61" s="1" t="s">
        <v>93</v>
      </c>
      <c r="E61" s="1">
        <v>8328829870</v>
      </c>
      <c r="F61" s="1">
        <v>634</v>
      </c>
    </row>
    <row r="62" spans="1:6" ht="30">
      <c r="A62" s="1" t="s">
        <v>83</v>
      </c>
      <c r="B62" s="1" t="s">
        <v>30</v>
      </c>
      <c r="C62" s="1" t="str">
        <f>TEXT("F18168004006","00000")</f>
        <v>F18168004006</v>
      </c>
      <c r="D62" s="1" t="s">
        <v>94</v>
      </c>
      <c r="E62" s="1">
        <v>8456916857</v>
      </c>
      <c r="F62" s="1">
        <v>634</v>
      </c>
    </row>
    <row r="63" spans="1:6" ht="30">
      <c r="A63" s="1" t="s">
        <v>13</v>
      </c>
      <c r="B63" s="1" t="s">
        <v>10</v>
      </c>
      <c r="C63" s="1" t="str">
        <f>TEXT("F18060002116","00000")</f>
        <v>F18060002116</v>
      </c>
      <c r="D63" s="1" t="s">
        <v>95</v>
      </c>
      <c r="E63" s="1">
        <v>9439416044</v>
      </c>
      <c r="F63" s="1">
        <v>633</v>
      </c>
    </row>
    <row r="64" spans="1:6" ht="30">
      <c r="A64" s="1" t="s">
        <v>96</v>
      </c>
      <c r="B64" s="1" t="s">
        <v>97</v>
      </c>
      <c r="C64" s="1" t="str">
        <f>TEXT("F18096045017","00000")</f>
        <v>F18096045017</v>
      </c>
      <c r="D64" s="1" t="s">
        <v>98</v>
      </c>
      <c r="E64" s="1">
        <v>7064292926</v>
      </c>
      <c r="F64" s="1">
        <v>633</v>
      </c>
    </row>
    <row r="65" spans="1:6">
      <c r="A65" s="1" t="s">
        <v>87</v>
      </c>
      <c r="B65" s="1" t="s">
        <v>16</v>
      </c>
      <c r="C65" s="1" t="str">
        <f>TEXT("F18126010058","00000")</f>
        <v>F18126010058</v>
      </c>
      <c r="D65" s="1" t="s">
        <v>99</v>
      </c>
      <c r="E65" s="1">
        <v>8480389215</v>
      </c>
      <c r="F65" s="1">
        <v>633</v>
      </c>
    </row>
    <row r="66" spans="1:6" ht="30">
      <c r="A66" s="1" t="s">
        <v>100</v>
      </c>
      <c r="B66" s="1" t="s">
        <v>10</v>
      </c>
      <c r="C66" s="1" t="str">
        <f>TEXT("F18164002024","00000")</f>
        <v>F18164002024</v>
      </c>
      <c r="D66" s="1" t="s">
        <v>101</v>
      </c>
      <c r="E66" s="1">
        <v>8895799989</v>
      </c>
      <c r="F66" s="1">
        <v>633</v>
      </c>
    </row>
    <row r="67" spans="1:6" ht="30">
      <c r="A67" s="1" t="s">
        <v>83</v>
      </c>
      <c r="B67" s="1" t="s">
        <v>30</v>
      </c>
      <c r="C67" s="1" t="str">
        <f>TEXT("F18168004049","00000")</f>
        <v>F18168004049</v>
      </c>
      <c r="D67" s="1" t="s">
        <v>102</v>
      </c>
      <c r="E67" s="1">
        <v>9556684204</v>
      </c>
      <c r="F67" s="1">
        <v>633</v>
      </c>
    </row>
    <row r="68" spans="1:6" ht="30">
      <c r="A68" s="1" t="s">
        <v>103</v>
      </c>
      <c r="B68" s="1" t="s">
        <v>30</v>
      </c>
      <c r="C68" s="1" t="str">
        <f>TEXT("F18010004099","00000")</f>
        <v>F18010004099</v>
      </c>
      <c r="D68" s="1" t="s">
        <v>104</v>
      </c>
      <c r="E68" s="1">
        <v>9438520945</v>
      </c>
      <c r="F68" s="1">
        <v>632</v>
      </c>
    </row>
    <row r="69" spans="1:6">
      <c r="A69" s="1" t="s">
        <v>25</v>
      </c>
      <c r="B69" s="1" t="s">
        <v>58</v>
      </c>
      <c r="C69" s="1" t="str">
        <f>TEXT("F18019007049","00000")</f>
        <v>F18019007049</v>
      </c>
      <c r="D69" s="1" t="s">
        <v>105</v>
      </c>
      <c r="E69" s="1">
        <v>7898775255</v>
      </c>
      <c r="F69" s="1">
        <v>632</v>
      </c>
    </row>
    <row r="70" spans="1:6" ht="30">
      <c r="A70" s="1" t="s">
        <v>13</v>
      </c>
      <c r="B70" s="1" t="s">
        <v>10</v>
      </c>
      <c r="C70" s="1" t="str">
        <f>TEXT("F18060002052","00000")</f>
        <v>F18060002052</v>
      </c>
      <c r="D70" s="1" t="s">
        <v>106</v>
      </c>
      <c r="E70" s="1">
        <v>9938911260</v>
      </c>
      <c r="F70" s="1">
        <v>631</v>
      </c>
    </row>
    <row r="71" spans="1:6" ht="30">
      <c r="A71" s="1" t="s">
        <v>13</v>
      </c>
      <c r="B71" s="1" t="s">
        <v>30</v>
      </c>
      <c r="C71" s="1" t="str">
        <f>TEXT("F18060004101","00000")</f>
        <v>F18060004101</v>
      </c>
      <c r="D71" s="1" t="s">
        <v>107</v>
      </c>
      <c r="E71" s="1">
        <v>8917623548</v>
      </c>
      <c r="F71" s="1">
        <v>631</v>
      </c>
    </row>
    <row r="72" spans="1:6" ht="30">
      <c r="A72" s="1" t="s">
        <v>83</v>
      </c>
      <c r="B72" s="1" t="s">
        <v>14</v>
      </c>
      <c r="C72" s="1" t="str">
        <f>TEXT("F18168001019","00000")</f>
        <v>F18168001019</v>
      </c>
      <c r="D72" s="1" t="s">
        <v>108</v>
      </c>
      <c r="E72" s="1">
        <v>8847891743</v>
      </c>
      <c r="F72" s="1">
        <v>631</v>
      </c>
    </row>
    <row r="73" spans="1:6" ht="30">
      <c r="A73" s="1" t="s">
        <v>37</v>
      </c>
      <c r="B73" s="1" t="s">
        <v>30</v>
      </c>
      <c r="C73" s="1" t="str">
        <f>TEXT("F18013004062","00000")</f>
        <v>F18013004062</v>
      </c>
      <c r="D73" s="1" t="s">
        <v>109</v>
      </c>
      <c r="E73" s="1">
        <v>9583153054</v>
      </c>
      <c r="F73" s="1">
        <v>630</v>
      </c>
    </row>
    <row r="74" spans="1:6" ht="30">
      <c r="A74" s="1" t="s">
        <v>110</v>
      </c>
      <c r="B74" s="1" t="s">
        <v>23</v>
      </c>
      <c r="C74" s="1" t="str">
        <f>TEXT("F18028003010","00000")</f>
        <v>F18028003010</v>
      </c>
      <c r="D74" s="1" t="s">
        <v>111</v>
      </c>
      <c r="E74" s="1">
        <v>8018870934</v>
      </c>
      <c r="F74" s="1">
        <v>630</v>
      </c>
    </row>
    <row r="75" spans="1:6" ht="30">
      <c r="A75" s="1" t="s">
        <v>13</v>
      </c>
      <c r="B75" s="1" t="s">
        <v>16</v>
      </c>
      <c r="C75" s="1" t="str">
        <f>TEXT("F18060010017","00000")</f>
        <v>F18060010017</v>
      </c>
      <c r="D75" s="1" t="s">
        <v>112</v>
      </c>
      <c r="E75" s="1">
        <v>8328931050</v>
      </c>
      <c r="F75" s="1">
        <v>630</v>
      </c>
    </row>
    <row r="76" spans="1:6" ht="30">
      <c r="A76" s="1" t="s">
        <v>113</v>
      </c>
      <c r="B76" s="1" t="s">
        <v>10</v>
      </c>
      <c r="C76" s="1" t="str">
        <f>TEXT("F18091002006","00000")</f>
        <v>F18091002006</v>
      </c>
      <c r="D76" s="1" t="s">
        <v>114</v>
      </c>
      <c r="E76" s="1">
        <v>7657091944</v>
      </c>
      <c r="F76" s="1">
        <v>630</v>
      </c>
    </row>
    <row r="77" spans="1:6" ht="30">
      <c r="A77" s="1" t="s">
        <v>83</v>
      </c>
      <c r="B77" s="1" t="s">
        <v>14</v>
      </c>
      <c r="C77" s="1" t="str">
        <f>TEXT("F18168001015","00000")</f>
        <v>F18168001015</v>
      </c>
      <c r="D77" s="1" t="s">
        <v>115</v>
      </c>
      <c r="E77" s="1">
        <v>9078076018</v>
      </c>
      <c r="F77" s="1">
        <v>630</v>
      </c>
    </row>
    <row r="78" spans="1:6">
      <c r="A78" s="1" t="s">
        <v>25</v>
      </c>
      <c r="B78" s="1" t="s">
        <v>10</v>
      </c>
      <c r="C78" s="1" t="str">
        <f>TEXT("F18019002059","00000")</f>
        <v>F18019002059</v>
      </c>
      <c r="D78" s="1" t="s">
        <v>116</v>
      </c>
      <c r="E78" s="1">
        <v>9937102705</v>
      </c>
      <c r="F78" s="1">
        <v>629</v>
      </c>
    </row>
    <row r="79" spans="1:6" ht="30">
      <c r="A79" s="1" t="s">
        <v>22</v>
      </c>
      <c r="B79" s="1" t="s">
        <v>30</v>
      </c>
      <c r="C79" s="1" t="str">
        <f>TEXT("F18001004024","00000")</f>
        <v>F18001004024</v>
      </c>
      <c r="D79" s="1" t="s">
        <v>117</v>
      </c>
      <c r="E79" s="1">
        <v>9114797081</v>
      </c>
      <c r="F79" s="1">
        <v>628</v>
      </c>
    </row>
    <row r="80" spans="1:6" ht="45">
      <c r="A80" s="1" t="s">
        <v>118</v>
      </c>
      <c r="B80" s="1" t="s">
        <v>30</v>
      </c>
      <c r="C80" s="1" t="str">
        <f>TEXT("F18030004035","00000")</f>
        <v>F18030004035</v>
      </c>
      <c r="D80" s="1" t="s">
        <v>119</v>
      </c>
      <c r="E80" s="1">
        <v>7008549070</v>
      </c>
      <c r="F80" s="1">
        <v>628</v>
      </c>
    </row>
    <row r="81" spans="1:6" ht="30">
      <c r="A81" s="1" t="s">
        <v>13</v>
      </c>
      <c r="B81" s="1" t="s">
        <v>16</v>
      </c>
      <c r="C81" s="1" t="str">
        <f>TEXT("F18060010077","00000")</f>
        <v>F18060010077</v>
      </c>
      <c r="D81" s="1" t="s">
        <v>120</v>
      </c>
      <c r="E81" s="1">
        <v>7377660257</v>
      </c>
      <c r="F81" s="1">
        <v>628</v>
      </c>
    </row>
    <row r="82" spans="1:6" ht="30">
      <c r="A82" s="1" t="s">
        <v>121</v>
      </c>
      <c r="B82" s="1" t="s">
        <v>10</v>
      </c>
      <c r="C82" s="1" t="str">
        <f>TEXT("F18070002023","00000")</f>
        <v>F18070002023</v>
      </c>
      <c r="D82" s="1" t="s">
        <v>122</v>
      </c>
      <c r="E82" s="1">
        <v>8480910645</v>
      </c>
      <c r="F82" s="1">
        <v>628</v>
      </c>
    </row>
    <row r="83" spans="1:6" ht="30">
      <c r="A83" s="1" t="s">
        <v>33</v>
      </c>
      <c r="B83" s="1" t="s">
        <v>30</v>
      </c>
      <c r="C83" s="1" t="str">
        <f>TEXT("F18071004077","00000")</f>
        <v>F18071004077</v>
      </c>
      <c r="D83" s="1" t="s">
        <v>123</v>
      </c>
      <c r="E83" s="1">
        <v>7894755384</v>
      </c>
      <c r="F83" s="1">
        <v>628</v>
      </c>
    </row>
    <row r="84" spans="1:6" ht="30">
      <c r="A84" s="1" t="s">
        <v>124</v>
      </c>
      <c r="B84" s="1" t="s">
        <v>58</v>
      </c>
      <c r="C84" s="1" t="str">
        <f>TEXT("F18002007002","00000")</f>
        <v>F18002007002</v>
      </c>
      <c r="D84" s="1" t="s">
        <v>125</v>
      </c>
      <c r="E84" s="1">
        <v>9658997721</v>
      </c>
      <c r="F84" s="1">
        <v>627</v>
      </c>
    </row>
    <row r="85" spans="1:6" ht="30">
      <c r="A85" s="1" t="s">
        <v>37</v>
      </c>
      <c r="B85" s="1" t="s">
        <v>10</v>
      </c>
      <c r="C85" s="1" t="str">
        <f>TEXT("F18013002051","00000")</f>
        <v>F18013002051</v>
      </c>
      <c r="D85" s="1" t="s">
        <v>126</v>
      </c>
      <c r="E85" s="1">
        <v>7008451294</v>
      </c>
      <c r="F85" s="1">
        <v>627</v>
      </c>
    </row>
    <row r="86" spans="1:6">
      <c r="A86" s="1" t="s">
        <v>44</v>
      </c>
      <c r="B86" s="1" t="s">
        <v>10</v>
      </c>
      <c r="C86" s="1" t="str">
        <f>TEXT("F18021002047","00000")</f>
        <v>F18021002047</v>
      </c>
      <c r="D86" s="1" t="s">
        <v>127</v>
      </c>
      <c r="E86" s="1">
        <v>8249655149</v>
      </c>
      <c r="F86" s="1">
        <v>627</v>
      </c>
    </row>
    <row r="87" spans="1:6" ht="45">
      <c r="A87" s="1" t="s">
        <v>118</v>
      </c>
      <c r="B87" s="1" t="s">
        <v>30</v>
      </c>
      <c r="C87" s="1" t="str">
        <f>TEXT("F18030004034","00000")</f>
        <v>F18030004034</v>
      </c>
      <c r="D87" s="1" t="s">
        <v>128</v>
      </c>
      <c r="E87" s="1">
        <v>9439182087</v>
      </c>
      <c r="F87" s="1">
        <v>627</v>
      </c>
    </row>
    <row r="88" spans="1:6" ht="30">
      <c r="A88" s="1" t="s">
        <v>13</v>
      </c>
      <c r="B88" s="1" t="s">
        <v>30</v>
      </c>
      <c r="C88" s="1" t="str">
        <f>TEXT("F18060004008","00000")</f>
        <v>F18060004008</v>
      </c>
      <c r="D88" s="1" t="s">
        <v>129</v>
      </c>
      <c r="E88" s="1">
        <v>9938182995</v>
      </c>
      <c r="F88" s="1">
        <v>627</v>
      </c>
    </row>
    <row r="89" spans="1:6" ht="30">
      <c r="A89" s="1" t="s">
        <v>130</v>
      </c>
      <c r="B89" s="1" t="s">
        <v>23</v>
      </c>
      <c r="C89" s="1" t="str">
        <f>TEXT("F18066003005","00000")</f>
        <v>F18066003005</v>
      </c>
      <c r="D89" s="1" t="s">
        <v>131</v>
      </c>
      <c r="E89" s="1">
        <v>7978429168</v>
      </c>
      <c r="F89" s="1">
        <v>627</v>
      </c>
    </row>
    <row r="90" spans="1:6" ht="30">
      <c r="A90" s="1" t="s">
        <v>132</v>
      </c>
      <c r="B90" s="1" t="s">
        <v>14</v>
      </c>
      <c r="C90" s="1" t="str">
        <f>TEXT("F18093001060","00000")</f>
        <v>F18093001060</v>
      </c>
      <c r="D90" s="1" t="s">
        <v>133</v>
      </c>
      <c r="E90" s="1">
        <v>7873321638</v>
      </c>
      <c r="F90" s="1">
        <v>627</v>
      </c>
    </row>
    <row r="91" spans="1:6">
      <c r="A91" s="1" t="s">
        <v>18</v>
      </c>
      <c r="B91" s="1" t="s">
        <v>14</v>
      </c>
      <c r="C91" s="1" t="str">
        <f>TEXT("F18111001019","00000")</f>
        <v>F18111001019</v>
      </c>
      <c r="D91" s="1" t="s">
        <v>134</v>
      </c>
      <c r="E91" s="1">
        <v>9178381688</v>
      </c>
      <c r="F91" s="1">
        <v>627</v>
      </c>
    </row>
    <row r="92" spans="1:6" ht="30">
      <c r="A92" s="1" t="s">
        <v>35</v>
      </c>
      <c r="B92" s="1" t="s">
        <v>10</v>
      </c>
      <c r="C92" s="1" t="str">
        <f>TEXT("F18011002026","00000")</f>
        <v>F18011002026</v>
      </c>
      <c r="D92" s="1" t="s">
        <v>135</v>
      </c>
      <c r="E92" s="1">
        <v>8093806189</v>
      </c>
      <c r="F92" s="1">
        <v>626</v>
      </c>
    </row>
    <row r="93" spans="1:6">
      <c r="A93" s="1" t="s">
        <v>29</v>
      </c>
      <c r="B93" s="1" t="s">
        <v>30</v>
      </c>
      <c r="C93" s="1" t="str">
        <f>TEXT("F18026004176","00000")</f>
        <v>F18026004176</v>
      </c>
      <c r="D93" s="1" t="s">
        <v>136</v>
      </c>
      <c r="E93" s="1">
        <v>7008788604</v>
      </c>
      <c r="F93" s="1">
        <v>626</v>
      </c>
    </row>
    <row r="94" spans="1:6" ht="45">
      <c r="A94" s="1" t="s">
        <v>118</v>
      </c>
      <c r="B94" s="1" t="s">
        <v>30</v>
      </c>
      <c r="C94" s="1" t="str">
        <f>TEXT("F18030004037","00000")</f>
        <v>F18030004037</v>
      </c>
      <c r="D94" s="1" t="s">
        <v>137</v>
      </c>
      <c r="E94" s="1">
        <v>9078710583</v>
      </c>
      <c r="F94" s="1">
        <v>626</v>
      </c>
    </row>
    <row r="95" spans="1:6" ht="30">
      <c r="A95" s="1" t="s">
        <v>61</v>
      </c>
      <c r="B95" s="1" t="s">
        <v>10</v>
      </c>
      <c r="C95" s="1" t="str">
        <f>TEXT("F18041002009","00000")</f>
        <v>F18041002009</v>
      </c>
      <c r="D95" s="1" t="s">
        <v>138</v>
      </c>
      <c r="E95" s="1">
        <v>8018252889</v>
      </c>
      <c r="F95" s="1">
        <v>626</v>
      </c>
    </row>
    <row r="96" spans="1:6" ht="30">
      <c r="A96" s="1" t="s">
        <v>13</v>
      </c>
      <c r="B96" s="1" t="s">
        <v>16</v>
      </c>
      <c r="C96" s="1" t="str">
        <f>TEXT("F18060010020","00000")</f>
        <v>F18060010020</v>
      </c>
      <c r="D96" s="1" t="s">
        <v>139</v>
      </c>
      <c r="E96" s="1">
        <v>8292992579</v>
      </c>
      <c r="F96" s="1">
        <v>626</v>
      </c>
    </row>
    <row r="97" spans="1:6" ht="30">
      <c r="A97" s="1" t="s">
        <v>13</v>
      </c>
      <c r="B97" s="1" t="s">
        <v>16</v>
      </c>
      <c r="C97" s="1" t="str">
        <f>TEXT("F18060010022","00000")</f>
        <v>F18060010022</v>
      </c>
      <c r="D97" s="1" t="s">
        <v>140</v>
      </c>
      <c r="E97" s="1">
        <v>9937917050</v>
      </c>
      <c r="F97" s="1">
        <v>626</v>
      </c>
    </row>
    <row r="98" spans="1:6">
      <c r="A98" s="1" t="s">
        <v>87</v>
      </c>
      <c r="B98" s="1" t="s">
        <v>26</v>
      </c>
      <c r="C98" s="1" t="str">
        <f>TEXT("F18126009042","00000")</f>
        <v>F18126009042</v>
      </c>
      <c r="D98" s="1" t="s">
        <v>141</v>
      </c>
      <c r="E98" s="1">
        <v>7873357420</v>
      </c>
      <c r="F98" s="1">
        <v>626</v>
      </c>
    </row>
    <row r="99" spans="1:6" ht="30">
      <c r="A99" s="1" t="s">
        <v>142</v>
      </c>
      <c r="B99" s="1" t="s">
        <v>58</v>
      </c>
      <c r="C99" s="1" t="str">
        <f>TEXT("F18155007038","00000")</f>
        <v>F18155007038</v>
      </c>
      <c r="D99" s="1" t="s">
        <v>143</v>
      </c>
      <c r="E99" s="1">
        <v>8249127605</v>
      </c>
      <c r="F99" s="1">
        <v>626</v>
      </c>
    </row>
    <row r="100" spans="1:6" ht="30">
      <c r="A100" s="1" t="s">
        <v>37</v>
      </c>
      <c r="B100" s="1" t="s">
        <v>30</v>
      </c>
      <c r="C100" s="1" t="str">
        <f>TEXT("F18013004002","00000")</f>
        <v>F18013004002</v>
      </c>
      <c r="D100" s="1" t="s">
        <v>144</v>
      </c>
      <c r="E100" s="1">
        <v>7789841271</v>
      </c>
      <c r="F100" s="1">
        <v>625</v>
      </c>
    </row>
    <row r="101" spans="1:6">
      <c r="A101" s="1" t="s">
        <v>25</v>
      </c>
      <c r="B101" s="1" t="s">
        <v>14</v>
      </c>
      <c r="C101" s="1" t="str">
        <f>TEXT("F18019001055","00000")</f>
        <v>F18019001055</v>
      </c>
      <c r="D101" s="1" t="s">
        <v>145</v>
      </c>
      <c r="E101" s="1">
        <v>9438811303</v>
      </c>
      <c r="F101" s="1">
        <v>625</v>
      </c>
    </row>
    <row r="102" spans="1:6">
      <c r="A102" s="1" t="s">
        <v>44</v>
      </c>
      <c r="B102" s="1" t="s">
        <v>10</v>
      </c>
      <c r="C102" s="1" t="str">
        <f>TEXT("F18021002042","00000")</f>
        <v>F18021002042</v>
      </c>
      <c r="D102" s="1" t="s">
        <v>146</v>
      </c>
      <c r="E102" s="1">
        <v>8280243264</v>
      </c>
      <c r="F102" s="1">
        <v>625</v>
      </c>
    </row>
    <row r="103" spans="1:6" ht="30">
      <c r="A103" s="1" t="s">
        <v>13</v>
      </c>
      <c r="B103" s="1" t="s">
        <v>16</v>
      </c>
      <c r="C103" s="1" t="str">
        <f>TEXT("F18060010026","00000")</f>
        <v>F18060010026</v>
      </c>
      <c r="D103" s="1" t="s">
        <v>147</v>
      </c>
      <c r="E103" s="1">
        <v>8917288545</v>
      </c>
      <c r="F103" s="1">
        <v>625</v>
      </c>
    </row>
    <row r="104" spans="1:6" ht="30">
      <c r="A104" s="1" t="s">
        <v>33</v>
      </c>
      <c r="B104" s="1" t="s">
        <v>23</v>
      </c>
      <c r="C104" s="1" t="str">
        <f>TEXT("F18071003045","00000")</f>
        <v>F18071003045</v>
      </c>
      <c r="D104" s="1" t="s">
        <v>148</v>
      </c>
      <c r="E104" s="1">
        <v>7656865543</v>
      </c>
      <c r="F104" s="1">
        <v>625</v>
      </c>
    </row>
    <row r="105" spans="1:6" ht="30">
      <c r="A105" s="1" t="s">
        <v>96</v>
      </c>
      <c r="B105" s="1" t="s">
        <v>14</v>
      </c>
      <c r="C105" s="1" t="str">
        <f>TEXT("F18096001015","00000")</f>
        <v>F18096001015</v>
      </c>
      <c r="D105" s="1" t="s">
        <v>149</v>
      </c>
      <c r="E105" s="1">
        <v>9348458517</v>
      </c>
      <c r="F105" s="1">
        <v>625</v>
      </c>
    </row>
    <row r="106" spans="1:6" ht="30">
      <c r="A106" s="1" t="s">
        <v>150</v>
      </c>
      <c r="B106" s="1" t="s">
        <v>30</v>
      </c>
      <c r="C106" s="1" t="str">
        <f>TEXT("F18103004015","00000")</f>
        <v>F18103004015</v>
      </c>
      <c r="D106" s="1" t="s">
        <v>151</v>
      </c>
      <c r="E106" s="1">
        <v>8327761618</v>
      </c>
      <c r="F106" s="1">
        <v>625</v>
      </c>
    </row>
    <row r="107" spans="1:6" ht="30">
      <c r="A107" s="1" t="s">
        <v>83</v>
      </c>
      <c r="B107" s="1" t="s">
        <v>30</v>
      </c>
      <c r="C107" s="1" t="str">
        <f>TEXT("F18168004044","00000")</f>
        <v>F18168004044</v>
      </c>
      <c r="D107" s="1" t="s">
        <v>152</v>
      </c>
      <c r="E107" s="1">
        <v>7077450644</v>
      </c>
      <c r="F107" s="1">
        <v>625</v>
      </c>
    </row>
    <row r="108" spans="1:6" ht="30">
      <c r="A108" s="1" t="s">
        <v>37</v>
      </c>
      <c r="B108" s="1" t="s">
        <v>26</v>
      </c>
      <c r="C108" s="1" t="str">
        <f>TEXT("F18013009055","00000")</f>
        <v>F18013009055</v>
      </c>
      <c r="D108" s="1" t="s">
        <v>153</v>
      </c>
      <c r="E108" s="1">
        <v>7008031295</v>
      </c>
      <c r="F108" s="1">
        <v>624</v>
      </c>
    </row>
    <row r="109" spans="1:6">
      <c r="A109" s="1" t="s">
        <v>25</v>
      </c>
      <c r="B109" s="1" t="s">
        <v>30</v>
      </c>
      <c r="C109" s="1" t="str">
        <f>TEXT("F18019004034","00000")</f>
        <v>F18019004034</v>
      </c>
      <c r="D109" s="1" t="s">
        <v>154</v>
      </c>
      <c r="E109" s="1">
        <v>9875521914</v>
      </c>
      <c r="F109" s="1">
        <v>624</v>
      </c>
    </row>
    <row r="110" spans="1:6" ht="30">
      <c r="A110" s="1" t="s">
        <v>13</v>
      </c>
      <c r="B110" s="1" t="s">
        <v>14</v>
      </c>
      <c r="C110" s="1" t="str">
        <f>TEXT("F18060001051","00000")</f>
        <v>F18060001051</v>
      </c>
      <c r="D110" s="1" t="s">
        <v>155</v>
      </c>
      <c r="E110" s="1">
        <v>9178083237</v>
      </c>
      <c r="F110" s="1">
        <v>624</v>
      </c>
    </row>
    <row r="111" spans="1:6" ht="30">
      <c r="A111" s="1" t="s">
        <v>156</v>
      </c>
      <c r="B111" s="1" t="s">
        <v>14</v>
      </c>
      <c r="C111" s="1" t="str">
        <f>TEXT("F18061001075","00000")</f>
        <v>F18061001075</v>
      </c>
      <c r="D111" s="1" t="s">
        <v>157</v>
      </c>
      <c r="E111" s="1">
        <v>9348309865</v>
      </c>
      <c r="F111" s="1">
        <v>624</v>
      </c>
    </row>
    <row r="112" spans="1:6">
      <c r="A112" s="1" t="s">
        <v>158</v>
      </c>
      <c r="B112" s="1" t="s">
        <v>30</v>
      </c>
      <c r="C112" s="1" t="str">
        <f>TEXT("F18121004015","00000")</f>
        <v>F18121004015</v>
      </c>
      <c r="D112" s="1" t="s">
        <v>159</v>
      </c>
      <c r="E112" s="1">
        <v>7750988458</v>
      </c>
      <c r="F112" s="1">
        <v>624</v>
      </c>
    </row>
    <row r="113" spans="1:6" ht="30">
      <c r="A113" s="1" t="s">
        <v>6</v>
      </c>
      <c r="B113" s="1" t="s">
        <v>14</v>
      </c>
      <c r="C113" s="1" t="str">
        <f>TEXT("F18014001006","00000")</f>
        <v>F18014001006</v>
      </c>
      <c r="D113" s="1" t="s">
        <v>160</v>
      </c>
      <c r="E113" s="1">
        <v>8847826226</v>
      </c>
      <c r="F113" s="1">
        <v>623</v>
      </c>
    </row>
    <row r="114" spans="1:6" ht="45">
      <c r="A114" s="1" t="s">
        <v>118</v>
      </c>
      <c r="B114" s="1" t="s">
        <v>14</v>
      </c>
      <c r="C114" s="1" t="str">
        <f>TEXT("F18030001002","00000")</f>
        <v>F18030001002</v>
      </c>
      <c r="D114" s="1" t="s">
        <v>161</v>
      </c>
      <c r="E114" s="1">
        <v>8895372999</v>
      </c>
      <c r="F114" s="1">
        <v>623</v>
      </c>
    </row>
    <row r="115" spans="1:6" ht="30">
      <c r="A115" s="1" t="s">
        <v>13</v>
      </c>
      <c r="B115" s="1" t="s">
        <v>14</v>
      </c>
      <c r="C115" s="1" t="str">
        <f>TEXT("F18060001006","00000")</f>
        <v>F18060001006</v>
      </c>
      <c r="D115" s="1" t="s">
        <v>162</v>
      </c>
      <c r="E115" s="1">
        <v>7894974086</v>
      </c>
      <c r="F115" s="1">
        <v>623</v>
      </c>
    </row>
    <row r="116" spans="1:6" ht="30">
      <c r="A116" s="1" t="s">
        <v>13</v>
      </c>
      <c r="B116" s="1" t="s">
        <v>16</v>
      </c>
      <c r="C116" s="1" t="str">
        <f>TEXT("F18060010024","00000")</f>
        <v>F18060010024</v>
      </c>
      <c r="D116" s="1" t="s">
        <v>163</v>
      </c>
      <c r="E116" s="1">
        <v>8328959290</v>
      </c>
      <c r="F116" s="1">
        <v>623</v>
      </c>
    </row>
    <row r="117" spans="1:6">
      <c r="A117" s="1" t="s">
        <v>164</v>
      </c>
      <c r="B117" s="1" t="s">
        <v>10</v>
      </c>
      <c r="C117" s="1" t="str">
        <f>TEXT("F18100002004","00000")</f>
        <v>F18100002004</v>
      </c>
      <c r="D117" s="1" t="s">
        <v>165</v>
      </c>
      <c r="E117" s="1">
        <v>9437241170</v>
      </c>
      <c r="F117" s="1">
        <v>623</v>
      </c>
    </row>
    <row r="118" spans="1:6" ht="30">
      <c r="A118" s="1" t="s">
        <v>150</v>
      </c>
      <c r="B118" s="1" t="s">
        <v>16</v>
      </c>
      <c r="C118" s="1" t="str">
        <f>TEXT("F18103010046","00000")</f>
        <v>F18103010046</v>
      </c>
      <c r="D118" s="1" t="s">
        <v>166</v>
      </c>
      <c r="E118" s="1">
        <v>9470392202</v>
      </c>
      <c r="F118" s="1">
        <v>623</v>
      </c>
    </row>
    <row r="119" spans="1:6">
      <c r="A119" s="1" t="s">
        <v>87</v>
      </c>
      <c r="B119" s="1" t="s">
        <v>16</v>
      </c>
      <c r="C119" s="1" t="str">
        <f>TEXT("F18126010023","00000")</f>
        <v>F18126010023</v>
      </c>
      <c r="D119" s="1" t="s">
        <v>167</v>
      </c>
      <c r="E119" s="1">
        <v>7606019456</v>
      </c>
      <c r="F119" s="1">
        <v>623</v>
      </c>
    </row>
    <row r="120" spans="1:6" ht="30">
      <c r="A120" s="1" t="s">
        <v>37</v>
      </c>
      <c r="B120" s="1" t="s">
        <v>23</v>
      </c>
      <c r="C120" s="1" t="str">
        <f>TEXT("F18013003002","00000")</f>
        <v>F18013003002</v>
      </c>
      <c r="D120" s="1" t="s">
        <v>168</v>
      </c>
      <c r="E120" s="1">
        <v>7978261907</v>
      </c>
      <c r="F120" s="1">
        <v>622</v>
      </c>
    </row>
    <row r="121" spans="1:6" ht="30">
      <c r="A121" s="1" t="s">
        <v>37</v>
      </c>
      <c r="B121" s="1" t="s">
        <v>30</v>
      </c>
      <c r="C121" s="1" t="str">
        <f>TEXT("F18013004065","00000")</f>
        <v>F18013004065</v>
      </c>
      <c r="D121" s="1" t="s">
        <v>169</v>
      </c>
      <c r="E121" s="1">
        <v>9583628854</v>
      </c>
      <c r="F121" s="1">
        <v>622</v>
      </c>
    </row>
    <row r="122" spans="1:6">
      <c r="A122" s="1" t="s">
        <v>9</v>
      </c>
      <c r="B122" s="1" t="s">
        <v>10</v>
      </c>
      <c r="C122" s="1" t="str">
        <f>TEXT("F18020002046","00000")</f>
        <v>F18020002046</v>
      </c>
      <c r="D122" s="1" t="s">
        <v>170</v>
      </c>
      <c r="E122" s="1">
        <v>7381195273</v>
      </c>
      <c r="F122" s="1">
        <v>622</v>
      </c>
    </row>
    <row r="123" spans="1:6" ht="30">
      <c r="A123" s="1" t="s">
        <v>110</v>
      </c>
      <c r="B123" s="1" t="s">
        <v>14</v>
      </c>
      <c r="C123" s="1" t="str">
        <f>TEXT("F18028001043","00000")</f>
        <v>F18028001043</v>
      </c>
      <c r="D123" s="1" t="s">
        <v>171</v>
      </c>
      <c r="E123" s="1">
        <v>9437061825</v>
      </c>
      <c r="F123" s="1">
        <v>622</v>
      </c>
    </row>
    <row r="124" spans="1:6" ht="30">
      <c r="A124" s="1" t="s">
        <v>172</v>
      </c>
      <c r="B124" s="1" t="s">
        <v>10</v>
      </c>
      <c r="C124" s="1" t="str">
        <f>TEXT("F18039002058","00000")</f>
        <v>F18039002058</v>
      </c>
      <c r="D124" s="1" t="s">
        <v>173</v>
      </c>
      <c r="E124" s="1">
        <v>8480873152</v>
      </c>
      <c r="F124" s="1">
        <v>622</v>
      </c>
    </row>
    <row r="125" spans="1:6" ht="30">
      <c r="A125" s="1" t="s">
        <v>13</v>
      </c>
      <c r="B125" s="1" t="s">
        <v>14</v>
      </c>
      <c r="C125" s="1" t="str">
        <f>TEXT("F18060001062","00000")</f>
        <v>F18060001062</v>
      </c>
      <c r="D125" s="1" t="s">
        <v>174</v>
      </c>
      <c r="E125" s="1">
        <v>9438094471</v>
      </c>
      <c r="F125" s="1">
        <v>622</v>
      </c>
    </row>
    <row r="126" spans="1:6" ht="30">
      <c r="A126" s="1" t="s">
        <v>113</v>
      </c>
      <c r="B126" s="1" t="s">
        <v>14</v>
      </c>
      <c r="C126" s="1" t="str">
        <f>TEXT("F18091001024","00000")</f>
        <v>F18091001024</v>
      </c>
      <c r="D126" s="1" t="s">
        <v>175</v>
      </c>
      <c r="E126" s="1">
        <v>9777438098</v>
      </c>
      <c r="F126" s="1">
        <v>622</v>
      </c>
    </row>
    <row r="127" spans="1:6">
      <c r="A127" s="1" t="s">
        <v>87</v>
      </c>
      <c r="B127" s="1" t="s">
        <v>30</v>
      </c>
      <c r="C127" s="1" t="str">
        <f>TEXT("F18126004011","00000")</f>
        <v>F18126004011</v>
      </c>
      <c r="D127" s="1" t="s">
        <v>176</v>
      </c>
      <c r="E127" s="1">
        <v>7873115687</v>
      </c>
      <c r="F127" s="1">
        <v>622</v>
      </c>
    </row>
    <row r="128" spans="1:6" ht="30">
      <c r="A128" s="1" t="s">
        <v>83</v>
      </c>
      <c r="B128" s="1" t="s">
        <v>30</v>
      </c>
      <c r="C128" s="1" t="str">
        <f>TEXT("F18168004017","00000")</f>
        <v>F18168004017</v>
      </c>
      <c r="D128" s="1" t="s">
        <v>177</v>
      </c>
      <c r="E128" s="1">
        <v>8895245249</v>
      </c>
      <c r="F128" s="1">
        <v>622</v>
      </c>
    </row>
    <row r="129" spans="1:6" ht="30">
      <c r="A129" s="1" t="s">
        <v>37</v>
      </c>
      <c r="B129" s="1" t="s">
        <v>30</v>
      </c>
      <c r="C129" s="1" t="str">
        <f>TEXT("F18013004006","00000")</f>
        <v>F18013004006</v>
      </c>
      <c r="D129" s="1" t="s">
        <v>178</v>
      </c>
      <c r="E129" s="1">
        <v>8917564148</v>
      </c>
      <c r="F129" s="1">
        <v>621</v>
      </c>
    </row>
    <row r="130" spans="1:6" ht="30">
      <c r="A130" s="1" t="s">
        <v>150</v>
      </c>
      <c r="B130" s="1" t="s">
        <v>16</v>
      </c>
      <c r="C130" s="1" t="str">
        <f>TEXT("F18103010049","00000")</f>
        <v>F18103010049</v>
      </c>
      <c r="D130" s="1" t="s">
        <v>179</v>
      </c>
      <c r="E130" s="1">
        <v>7488392640</v>
      </c>
      <c r="F130" s="1">
        <v>621</v>
      </c>
    </row>
    <row r="131" spans="1:6">
      <c r="A131" s="1" t="s">
        <v>180</v>
      </c>
      <c r="B131" s="1" t="s">
        <v>10</v>
      </c>
      <c r="C131" s="1" t="str">
        <f>TEXT("F18132002011","00000")</f>
        <v>F18132002011</v>
      </c>
      <c r="D131" s="1" t="s">
        <v>181</v>
      </c>
      <c r="E131" s="1">
        <v>7008266044</v>
      </c>
      <c r="F131" s="1">
        <v>621</v>
      </c>
    </row>
    <row r="132" spans="1:6" ht="30">
      <c r="A132" s="1" t="s">
        <v>83</v>
      </c>
      <c r="B132" s="1" t="s">
        <v>30</v>
      </c>
      <c r="C132" s="1" t="str">
        <f>TEXT("F18168004011","00000")</f>
        <v>F18168004011</v>
      </c>
      <c r="D132" s="1" t="s">
        <v>182</v>
      </c>
      <c r="E132" s="1">
        <v>8763354274</v>
      </c>
      <c r="F132" s="1">
        <v>621</v>
      </c>
    </row>
    <row r="133" spans="1:6" ht="30">
      <c r="A133" s="1" t="s">
        <v>35</v>
      </c>
      <c r="B133" s="1" t="s">
        <v>10</v>
      </c>
      <c r="C133" s="1" t="str">
        <f>TEXT("F18011002051","00000")</f>
        <v>F18011002051</v>
      </c>
      <c r="D133" s="1" t="s">
        <v>183</v>
      </c>
      <c r="E133" s="1">
        <v>9438144220</v>
      </c>
      <c r="F133" s="1">
        <v>620</v>
      </c>
    </row>
    <row r="134" spans="1:6" ht="30">
      <c r="A134" s="1" t="s">
        <v>110</v>
      </c>
      <c r="B134" s="1" t="s">
        <v>14</v>
      </c>
      <c r="C134" s="1" t="str">
        <f>TEXT("F18028001002","00000")</f>
        <v>F18028001002</v>
      </c>
      <c r="D134" s="1" t="s">
        <v>184</v>
      </c>
      <c r="E134" s="1">
        <v>9438274977</v>
      </c>
      <c r="F134" s="1">
        <v>620</v>
      </c>
    </row>
    <row r="135" spans="1:6" ht="30">
      <c r="A135" s="1" t="s">
        <v>13</v>
      </c>
      <c r="B135" s="1" t="s">
        <v>14</v>
      </c>
      <c r="C135" s="1" t="str">
        <f>TEXT("F18060001032","00000")</f>
        <v>F18060001032</v>
      </c>
      <c r="D135" s="1" t="s">
        <v>185</v>
      </c>
      <c r="E135" s="1">
        <v>9938538181</v>
      </c>
      <c r="F135" s="1">
        <v>620</v>
      </c>
    </row>
    <row r="136" spans="1:6" ht="30">
      <c r="A136" s="1" t="s">
        <v>130</v>
      </c>
      <c r="B136" s="1" t="s">
        <v>14</v>
      </c>
      <c r="C136" s="1" t="str">
        <f>TEXT("F18066001030","00000")</f>
        <v>F18066001030</v>
      </c>
      <c r="D136" s="1" t="s">
        <v>186</v>
      </c>
      <c r="E136" s="1">
        <v>7008029315</v>
      </c>
      <c r="F136" s="1">
        <v>620</v>
      </c>
    </row>
    <row r="137" spans="1:6" ht="30">
      <c r="A137" s="1" t="s">
        <v>187</v>
      </c>
      <c r="B137" s="1" t="s">
        <v>14</v>
      </c>
      <c r="C137" s="1" t="str">
        <f>TEXT("F18075001021","00000")</f>
        <v>F18075001021</v>
      </c>
      <c r="D137" s="1" t="s">
        <v>188</v>
      </c>
      <c r="E137" s="1">
        <v>7653940605</v>
      </c>
      <c r="F137" s="1">
        <v>620</v>
      </c>
    </row>
    <row r="138" spans="1:6" ht="30">
      <c r="A138" s="1" t="s">
        <v>189</v>
      </c>
      <c r="B138" s="1" t="s">
        <v>14</v>
      </c>
      <c r="C138" s="1" t="str">
        <f>TEXT("F18089001057","00000")</f>
        <v>F18089001057</v>
      </c>
      <c r="D138" s="1" t="s">
        <v>190</v>
      </c>
      <c r="E138" s="1">
        <v>7981511757</v>
      </c>
      <c r="F138" s="1">
        <v>620</v>
      </c>
    </row>
    <row r="139" spans="1:6">
      <c r="A139" s="1" t="s">
        <v>68</v>
      </c>
      <c r="B139" s="1" t="s">
        <v>10</v>
      </c>
      <c r="C139" s="1" t="str">
        <f>TEXT("F18116002017","00000")</f>
        <v>F18116002017</v>
      </c>
      <c r="D139" s="1" t="s">
        <v>191</v>
      </c>
      <c r="E139" s="1">
        <v>9938915101</v>
      </c>
      <c r="F139" s="1">
        <v>620</v>
      </c>
    </row>
    <row r="140" spans="1:6">
      <c r="A140" s="1" t="s">
        <v>87</v>
      </c>
      <c r="B140" s="1" t="s">
        <v>16</v>
      </c>
      <c r="C140" s="1" t="str">
        <f>TEXT("F18126010044","00000")</f>
        <v>F18126010044</v>
      </c>
      <c r="D140" s="1" t="s">
        <v>192</v>
      </c>
      <c r="E140" s="1">
        <v>7653973029</v>
      </c>
      <c r="F140" s="1">
        <v>620</v>
      </c>
    </row>
    <row r="141" spans="1:6" ht="30">
      <c r="A141" s="1" t="s">
        <v>103</v>
      </c>
      <c r="B141" s="1" t="s">
        <v>30</v>
      </c>
      <c r="C141" s="1" t="str">
        <f>TEXT("F18010004080","00000")</f>
        <v>F18010004080</v>
      </c>
      <c r="D141" s="1" t="s">
        <v>193</v>
      </c>
      <c r="E141" s="1">
        <v>8456919124</v>
      </c>
      <c r="F141" s="1">
        <v>619</v>
      </c>
    </row>
    <row r="142" spans="1:6" ht="30">
      <c r="A142" s="1" t="s">
        <v>37</v>
      </c>
      <c r="B142" s="1" t="s">
        <v>26</v>
      </c>
      <c r="C142" s="1" t="str">
        <f>TEXT("F18013009046","00000")</f>
        <v>F18013009046</v>
      </c>
      <c r="D142" s="1" t="s">
        <v>194</v>
      </c>
      <c r="E142" s="1">
        <v>7205371114</v>
      </c>
      <c r="F142" s="1">
        <v>619</v>
      </c>
    </row>
    <row r="143" spans="1:6" ht="30">
      <c r="A143" s="1" t="s">
        <v>195</v>
      </c>
      <c r="B143" s="1" t="s">
        <v>14</v>
      </c>
      <c r="C143" s="1" t="str">
        <f>TEXT("F18018001097","00000")</f>
        <v>F18018001097</v>
      </c>
      <c r="D143" s="1" t="s">
        <v>196</v>
      </c>
      <c r="E143" s="1">
        <v>9437238805</v>
      </c>
      <c r="F143" s="1">
        <v>619</v>
      </c>
    </row>
    <row r="144" spans="1:6">
      <c r="A144" s="1" t="s">
        <v>9</v>
      </c>
      <c r="B144" s="1" t="s">
        <v>14</v>
      </c>
      <c r="C144" s="1" t="str">
        <f>TEXT("F18020001036","00000")</f>
        <v>F18020001036</v>
      </c>
      <c r="D144" s="1" t="s">
        <v>197</v>
      </c>
      <c r="E144" s="1">
        <v>9937708344</v>
      </c>
      <c r="F144" s="1">
        <v>619</v>
      </c>
    </row>
    <row r="145" spans="1:6">
      <c r="A145" s="1" t="s">
        <v>44</v>
      </c>
      <c r="B145" s="1" t="s">
        <v>10</v>
      </c>
      <c r="C145" s="1" t="str">
        <f>TEXT("F18021002072","00000")</f>
        <v>F18021002072</v>
      </c>
      <c r="D145" s="1" t="s">
        <v>198</v>
      </c>
      <c r="E145" s="1">
        <v>9090181373</v>
      </c>
      <c r="F145" s="1">
        <v>619</v>
      </c>
    </row>
    <row r="146" spans="1:6" ht="30">
      <c r="A146" s="1" t="s">
        <v>150</v>
      </c>
      <c r="B146" s="1" t="s">
        <v>16</v>
      </c>
      <c r="C146" s="1" t="str">
        <f>TEXT("F18103010035","00000")</f>
        <v>F18103010035</v>
      </c>
      <c r="D146" s="1" t="s">
        <v>199</v>
      </c>
      <c r="E146" s="1">
        <v>9083783306</v>
      </c>
      <c r="F146" s="1">
        <v>619</v>
      </c>
    </row>
    <row r="147" spans="1:6" ht="30">
      <c r="A147" s="1" t="s">
        <v>22</v>
      </c>
      <c r="B147" s="1" t="s">
        <v>200</v>
      </c>
      <c r="C147" s="1" t="str">
        <f>TEXT("F18001024016","00000")</f>
        <v>F18001024016</v>
      </c>
      <c r="D147" s="1" t="s">
        <v>201</v>
      </c>
      <c r="E147" s="1">
        <v>9437268746</v>
      </c>
      <c r="F147" s="1">
        <v>618</v>
      </c>
    </row>
    <row r="148" spans="1:6" ht="30">
      <c r="A148" s="1" t="s">
        <v>37</v>
      </c>
      <c r="B148" s="1" t="s">
        <v>30</v>
      </c>
      <c r="C148" s="1" t="str">
        <f>TEXT("F18013004076","00000")</f>
        <v>F18013004076</v>
      </c>
      <c r="D148" s="1" t="s">
        <v>202</v>
      </c>
      <c r="E148" s="1">
        <v>9078622740</v>
      </c>
      <c r="F148" s="1">
        <v>618</v>
      </c>
    </row>
    <row r="149" spans="1:6">
      <c r="A149" s="1" t="s">
        <v>44</v>
      </c>
      <c r="B149" s="1" t="s">
        <v>10</v>
      </c>
      <c r="C149" s="1" t="str">
        <f>TEXT("F18021002013","00000")</f>
        <v>F18021002013</v>
      </c>
      <c r="D149" s="1" t="s">
        <v>203</v>
      </c>
      <c r="E149" s="1">
        <v>9162177472</v>
      </c>
      <c r="F149" s="1">
        <v>618</v>
      </c>
    </row>
    <row r="150" spans="1:6">
      <c r="A150" s="1" t="s">
        <v>44</v>
      </c>
      <c r="B150" s="1" t="s">
        <v>10</v>
      </c>
      <c r="C150" s="1" t="str">
        <f>TEXT("F18021002025","00000")</f>
        <v>F18021002025</v>
      </c>
      <c r="D150" s="1" t="s">
        <v>204</v>
      </c>
      <c r="E150" s="1">
        <v>9938419412</v>
      </c>
      <c r="F150" s="1">
        <v>618</v>
      </c>
    </row>
    <row r="151" spans="1:6" ht="45">
      <c r="A151" s="1" t="s">
        <v>118</v>
      </c>
      <c r="B151" s="1" t="s">
        <v>30</v>
      </c>
      <c r="C151" s="1" t="str">
        <f>TEXT("F18030004032","00000")</f>
        <v>F18030004032</v>
      </c>
      <c r="D151" s="1" t="s">
        <v>205</v>
      </c>
      <c r="E151" s="1">
        <v>8658991598</v>
      </c>
      <c r="F151" s="1">
        <v>618</v>
      </c>
    </row>
    <row r="152" spans="1:6" ht="30">
      <c r="A152" s="1" t="s">
        <v>13</v>
      </c>
      <c r="B152" s="1" t="s">
        <v>14</v>
      </c>
      <c r="C152" s="1" t="str">
        <f>TEXT("F18060001037","00000")</f>
        <v>F18060001037</v>
      </c>
      <c r="D152" s="1" t="s">
        <v>206</v>
      </c>
      <c r="E152" s="1">
        <v>9938547043</v>
      </c>
      <c r="F152" s="1">
        <v>618</v>
      </c>
    </row>
    <row r="153" spans="1:6" ht="30">
      <c r="A153" s="1" t="s">
        <v>13</v>
      </c>
      <c r="B153" s="1" t="s">
        <v>16</v>
      </c>
      <c r="C153" s="1" t="str">
        <f>TEXT("F18060010086","00000")</f>
        <v>F18060010086</v>
      </c>
      <c r="D153" s="1" t="s">
        <v>207</v>
      </c>
      <c r="E153" s="1">
        <v>9110104438</v>
      </c>
      <c r="F153" s="1">
        <v>618</v>
      </c>
    </row>
    <row r="154" spans="1:6" ht="30">
      <c r="A154" s="1" t="s">
        <v>13</v>
      </c>
      <c r="B154" s="1" t="s">
        <v>16</v>
      </c>
      <c r="C154" s="1" t="str">
        <f>TEXT("F18060010123","00000")</f>
        <v>F18060010123</v>
      </c>
      <c r="D154" s="1" t="s">
        <v>208</v>
      </c>
      <c r="E154" s="1">
        <v>7319657336</v>
      </c>
      <c r="F154" s="1">
        <v>618</v>
      </c>
    </row>
    <row r="155" spans="1:6" ht="30">
      <c r="A155" s="1" t="s">
        <v>156</v>
      </c>
      <c r="B155" s="1" t="s">
        <v>30</v>
      </c>
      <c r="C155" s="1" t="str">
        <f>TEXT("F18061004040","00000")</f>
        <v>F18061004040</v>
      </c>
      <c r="D155" s="1" t="s">
        <v>209</v>
      </c>
      <c r="E155" s="1">
        <v>9668622789</v>
      </c>
      <c r="F155" s="1">
        <v>618</v>
      </c>
    </row>
    <row r="156" spans="1:6">
      <c r="A156" s="1" t="s">
        <v>25</v>
      </c>
      <c r="B156" s="1" t="s">
        <v>23</v>
      </c>
      <c r="C156" s="1" t="str">
        <f>TEXT("F18019003048","00000")</f>
        <v>F18019003048</v>
      </c>
      <c r="D156" s="1" t="s">
        <v>210</v>
      </c>
      <c r="E156" s="1">
        <v>8789507132</v>
      </c>
      <c r="F156" s="1">
        <v>617</v>
      </c>
    </row>
    <row r="157" spans="1:6" ht="30">
      <c r="A157" s="1" t="s">
        <v>13</v>
      </c>
      <c r="B157" s="1" t="s">
        <v>10</v>
      </c>
      <c r="C157" s="1" t="str">
        <f>TEXT("F18060002009","00000")</f>
        <v>F18060002009</v>
      </c>
      <c r="D157" s="1" t="s">
        <v>211</v>
      </c>
      <c r="E157" s="1">
        <v>7008081648</v>
      </c>
      <c r="F157" s="1">
        <v>617</v>
      </c>
    </row>
    <row r="158" spans="1:6" ht="30">
      <c r="A158" s="1" t="s">
        <v>13</v>
      </c>
      <c r="B158" s="1" t="s">
        <v>30</v>
      </c>
      <c r="C158" s="1" t="str">
        <f>TEXT("F18060004058","00000")</f>
        <v>F18060004058</v>
      </c>
      <c r="D158" s="1" t="s">
        <v>212</v>
      </c>
      <c r="E158" s="1">
        <v>8457940636</v>
      </c>
      <c r="F158" s="1">
        <v>617</v>
      </c>
    </row>
    <row r="159" spans="1:6" ht="30">
      <c r="A159" s="1" t="s">
        <v>13</v>
      </c>
      <c r="B159" s="1" t="s">
        <v>16</v>
      </c>
      <c r="C159" s="1" t="str">
        <f>TEXT("F18060010004","00000")</f>
        <v>F18060010004</v>
      </c>
      <c r="D159" s="1" t="s">
        <v>213</v>
      </c>
      <c r="E159" s="1">
        <v>9437728885</v>
      </c>
      <c r="F159" s="1">
        <v>617</v>
      </c>
    </row>
    <row r="160" spans="1:6" ht="30">
      <c r="A160" s="1" t="s">
        <v>13</v>
      </c>
      <c r="B160" s="1" t="s">
        <v>16</v>
      </c>
      <c r="C160" s="1" t="str">
        <f>TEXT("F18060010074","00000")</f>
        <v>F18060010074</v>
      </c>
      <c r="D160" s="1" t="s">
        <v>214</v>
      </c>
      <c r="E160" s="1">
        <v>9776845045</v>
      </c>
      <c r="F160" s="1">
        <v>617</v>
      </c>
    </row>
    <row r="161" spans="1:6" ht="30">
      <c r="A161" s="1" t="s">
        <v>13</v>
      </c>
      <c r="B161" s="1" t="s">
        <v>16</v>
      </c>
      <c r="C161" s="1" t="str">
        <f>TEXT("F18060010076","00000")</f>
        <v>F18060010076</v>
      </c>
      <c r="D161" s="1" t="s">
        <v>215</v>
      </c>
      <c r="E161" s="1">
        <v>7684005093</v>
      </c>
      <c r="F161" s="1">
        <v>617</v>
      </c>
    </row>
    <row r="162" spans="1:6" ht="30">
      <c r="A162" s="1" t="s">
        <v>13</v>
      </c>
      <c r="B162" s="1" t="s">
        <v>16</v>
      </c>
      <c r="C162" s="1" t="str">
        <f>TEXT("F18060010093","00000")</f>
        <v>F18060010093</v>
      </c>
      <c r="D162" s="1" t="s">
        <v>216</v>
      </c>
      <c r="E162" s="1">
        <v>8658373421</v>
      </c>
      <c r="F162" s="1">
        <v>617</v>
      </c>
    </row>
    <row r="163" spans="1:6" ht="30">
      <c r="A163" s="1" t="s">
        <v>13</v>
      </c>
      <c r="B163" s="1" t="s">
        <v>16</v>
      </c>
      <c r="C163" s="1" t="str">
        <f>TEXT("F18060010108","00000")</f>
        <v>F18060010108</v>
      </c>
      <c r="D163" s="1" t="s">
        <v>217</v>
      </c>
      <c r="E163" s="1">
        <v>7327001013</v>
      </c>
      <c r="F163" s="1">
        <v>617</v>
      </c>
    </row>
    <row r="164" spans="1:6" ht="30">
      <c r="A164" s="1" t="s">
        <v>187</v>
      </c>
      <c r="B164" s="1" t="s">
        <v>10</v>
      </c>
      <c r="C164" s="1" t="str">
        <f>TEXT("F18075002003","00000")</f>
        <v>F18075002003</v>
      </c>
      <c r="D164" s="1" t="s">
        <v>218</v>
      </c>
      <c r="E164" s="1">
        <v>7008322639</v>
      </c>
      <c r="F164" s="1">
        <v>617</v>
      </c>
    </row>
    <row r="165" spans="1:6" ht="30">
      <c r="A165" s="1" t="s">
        <v>113</v>
      </c>
      <c r="B165" s="1" t="s">
        <v>30</v>
      </c>
      <c r="C165" s="1" t="str">
        <f>TEXT("F18091004022","00000")</f>
        <v>F18091004022</v>
      </c>
      <c r="D165" s="1" t="s">
        <v>219</v>
      </c>
      <c r="E165" s="1">
        <v>9078644747</v>
      </c>
      <c r="F165" s="1">
        <v>617</v>
      </c>
    </row>
    <row r="166" spans="1:6">
      <c r="A166" s="1" t="s">
        <v>44</v>
      </c>
      <c r="B166" s="1" t="s">
        <v>10</v>
      </c>
      <c r="C166" s="1" t="str">
        <f>TEXT("F18021002026","00000")</f>
        <v>F18021002026</v>
      </c>
      <c r="D166" s="1" t="s">
        <v>220</v>
      </c>
      <c r="E166" s="1">
        <v>9938986474</v>
      </c>
      <c r="F166" s="1">
        <v>616</v>
      </c>
    </row>
    <row r="167" spans="1:6">
      <c r="A167" s="1" t="s">
        <v>44</v>
      </c>
      <c r="B167" s="1" t="s">
        <v>58</v>
      </c>
      <c r="C167" s="1" t="str">
        <f>TEXT("F18021007001","00000")</f>
        <v>F18021007001</v>
      </c>
      <c r="D167" s="1" t="s">
        <v>221</v>
      </c>
      <c r="E167" s="1">
        <v>8984704394</v>
      </c>
      <c r="F167" s="1">
        <v>616</v>
      </c>
    </row>
    <row r="168" spans="1:6" ht="30">
      <c r="A168" s="1" t="s">
        <v>110</v>
      </c>
      <c r="B168" s="1" t="s">
        <v>30</v>
      </c>
      <c r="C168" s="1" t="str">
        <f>TEXT("F18028004034","00000")</f>
        <v>F18028004034</v>
      </c>
      <c r="D168" s="1" t="s">
        <v>222</v>
      </c>
      <c r="E168" s="1">
        <v>9078146443</v>
      </c>
      <c r="F168" s="1">
        <v>616</v>
      </c>
    </row>
    <row r="169" spans="1:6" ht="30">
      <c r="A169" s="1" t="s">
        <v>187</v>
      </c>
      <c r="B169" s="1" t="s">
        <v>30</v>
      </c>
      <c r="C169" s="1" t="str">
        <f>TEXT("F18075004093","00000")</f>
        <v>F18075004093</v>
      </c>
      <c r="D169" s="1" t="s">
        <v>223</v>
      </c>
      <c r="E169" s="1">
        <v>9668656617</v>
      </c>
      <c r="F169" s="1">
        <v>616</v>
      </c>
    </row>
    <row r="170" spans="1:6" ht="30">
      <c r="A170" s="1" t="s">
        <v>224</v>
      </c>
      <c r="B170" s="1" t="s">
        <v>10</v>
      </c>
      <c r="C170" s="1" t="str">
        <f>TEXT("F18086002020","00000")</f>
        <v>F18086002020</v>
      </c>
      <c r="D170" s="1" t="s">
        <v>225</v>
      </c>
      <c r="E170" s="1">
        <v>7779847416</v>
      </c>
      <c r="F170" s="1">
        <v>616</v>
      </c>
    </row>
    <row r="171" spans="1:6" ht="30">
      <c r="A171" s="1" t="s">
        <v>226</v>
      </c>
      <c r="B171" s="1" t="s">
        <v>14</v>
      </c>
      <c r="C171" s="1" t="str">
        <f>TEXT("F18088001075","00000")</f>
        <v>F18088001075</v>
      </c>
      <c r="D171" s="1" t="s">
        <v>227</v>
      </c>
      <c r="E171" s="1">
        <v>9438342464</v>
      </c>
      <c r="F171" s="1">
        <v>616</v>
      </c>
    </row>
    <row r="172" spans="1:6" ht="30">
      <c r="A172" s="1" t="s">
        <v>226</v>
      </c>
      <c r="B172" s="1" t="s">
        <v>228</v>
      </c>
      <c r="C172" s="1" t="str">
        <f>TEXT("F18088052003","00000")</f>
        <v>F18088052003</v>
      </c>
      <c r="D172" s="1" t="s">
        <v>229</v>
      </c>
      <c r="E172" s="1">
        <v>7377139354</v>
      </c>
      <c r="F172" s="1">
        <v>616</v>
      </c>
    </row>
    <row r="173" spans="1:6" ht="30">
      <c r="A173" s="1" t="s">
        <v>96</v>
      </c>
      <c r="B173" s="1" t="s">
        <v>230</v>
      </c>
      <c r="C173" s="1" t="str">
        <f>TEXT("F18096005061","00000")</f>
        <v>F18096005061</v>
      </c>
      <c r="D173" s="1" t="s">
        <v>231</v>
      </c>
      <c r="E173" s="1">
        <v>7381532593</v>
      </c>
      <c r="F173" s="1">
        <v>616</v>
      </c>
    </row>
    <row r="174" spans="1:6" ht="30">
      <c r="A174" s="1" t="s">
        <v>100</v>
      </c>
      <c r="B174" s="1" t="s">
        <v>16</v>
      </c>
      <c r="C174" s="1" t="str">
        <f>TEXT("F18164010014","00000")</f>
        <v>F18164010014</v>
      </c>
      <c r="D174" s="1" t="s">
        <v>232</v>
      </c>
      <c r="E174" s="1">
        <v>8917665490</v>
      </c>
      <c r="F174" s="1">
        <v>616</v>
      </c>
    </row>
    <row r="175" spans="1:6" ht="30">
      <c r="A175" s="1" t="s">
        <v>13</v>
      </c>
      <c r="B175" s="1" t="s">
        <v>10</v>
      </c>
      <c r="C175" s="1" t="str">
        <f>TEXT("F18060002055","00000")</f>
        <v>F18060002055</v>
      </c>
      <c r="D175" s="1" t="s">
        <v>233</v>
      </c>
      <c r="E175" s="1">
        <v>9556993945</v>
      </c>
      <c r="F175" s="1">
        <v>615</v>
      </c>
    </row>
    <row r="176" spans="1:6" ht="30">
      <c r="A176" s="1" t="s">
        <v>13</v>
      </c>
      <c r="B176" s="1" t="s">
        <v>30</v>
      </c>
      <c r="C176" s="1" t="str">
        <f>TEXT("F18060004013","00000")</f>
        <v>F18060004013</v>
      </c>
      <c r="D176" s="1" t="s">
        <v>234</v>
      </c>
      <c r="E176" s="1">
        <v>8260591003</v>
      </c>
      <c r="F176" s="1">
        <v>615</v>
      </c>
    </row>
    <row r="177" spans="1:6" ht="30">
      <c r="A177" s="1" t="s">
        <v>130</v>
      </c>
      <c r="B177" s="1" t="s">
        <v>58</v>
      </c>
      <c r="C177" s="1" t="str">
        <f>TEXT("F18066007012","00000")</f>
        <v>F18066007012</v>
      </c>
      <c r="D177" s="1" t="s">
        <v>235</v>
      </c>
      <c r="E177" s="1">
        <v>9437177322</v>
      </c>
      <c r="F177" s="1">
        <v>615</v>
      </c>
    </row>
    <row r="178" spans="1:6" ht="30">
      <c r="A178" s="1" t="s">
        <v>33</v>
      </c>
      <c r="B178" s="1" t="s">
        <v>30</v>
      </c>
      <c r="C178" s="1" t="str">
        <f>TEXT("F18071004040","00000")</f>
        <v>F18071004040</v>
      </c>
      <c r="D178" s="1" t="s">
        <v>236</v>
      </c>
      <c r="E178" s="1">
        <v>7978798563</v>
      </c>
      <c r="F178" s="1">
        <v>615</v>
      </c>
    </row>
    <row r="179" spans="1:6" ht="30">
      <c r="A179" s="1" t="s">
        <v>187</v>
      </c>
      <c r="B179" s="1" t="s">
        <v>23</v>
      </c>
      <c r="C179" s="1" t="str">
        <f>TEXT("F18075003003","00000")</f>
        <v>F18075003003</v>
      </c>
      <c r="D179" s="1" t="s">
        <v>237</v>
      </c>
      <c r="E179" s="1">
        <v>7894915407</v>
      </c>
      <c r="F179" s="1">
        <v>615</v>
      </c>
    </row>
    <row r="180" spans="1:6" ht="30">
      <c r="A180" s="1" t="s">
        <v>113</v>
      </c>
      <c r="B180" s="1" t="s">
        <v>10</v>
      </c>
      <c r="C180" s="1" t="str">
        <f>TEXT("F18091002005","00000")</f>
        <v>F18091002005</v>
      </c>
      <c r="D180" s="1" t="s">
        <v>238</v>
      </c>
      <c r="E180" s="1">
        <v>9348121114</v>
      </c>
      <c r="F180" s="1">
        <v>615</v>
      </c>
    </row>
    <row r="181" spans="1:6" ht="30">
      <c r="A181" s="1" t="s">
        <v>96</v>
      </c>
      <c r="B181" s="1" t="s">
        <v>97</v>
      </c>
      <c r="C181" s="1" t="str">
        <f>TEXT("F18096045046","00000")</f>
        <v>F18096045046</v>
      </c>
      <c r="D181" s="1" t="s">
        <v>239</v>
      </c>
      <c r="E181" s="1">
        <v>9938613963</v>
      </c>
      <c r="F181" s="1">
        <v>615</v>
      </c>
    </row>
    <row r="182" spans="1:6">
      <c r="A182" s="1" t="s">
        <v>164</v>
      </c>
      <c r="B182" s="1" t="s">
        <v>14</v>
      </c>
      <c r="C182" s="1" t="str">
        <f>TEXT("F18100001001","00000")</f>
        <v>F18100001001</v>
      </c>
      <c r="D182" s="1" t="s">
        <v>240</v>
      </c>
      <c r="E182" s="1">
        <v>9438917308</v>
      </c>
      <c r="F182" s="1">
        <v>615</v>
      </c>
    </row>
    <row r="183" spans="1:6" ht="30">
      <c r="A183" s="1" t="s">
        <v>142</v>
      </c>
      <c r="B183" s="1" t="s">
        <v>58</v>
      </c>
      <c r="C183" s="1" t="str">
        <f>TEXT("F18155007010","00000")</f>
        <v>F18155007010</v>
      </c>
      <c r="D183" s="1" t="s">
        <v>241</v>
      </c>
      <c r="E183" s="1">
        <v>8480917355</v>
      </c>
      <c r="F183" s="1">
        <v>615</v>
      </c>
    </row>
    <row r="184" spans="1:6" ht="30">
      <c r="A184" s="1" t="s">
        <v>124</v>
      </c>
      <c r="B184" s="1" t="s">
        <v>14</v>
      </c>
      <c r="C184" s="1" t="str">
        <f>TEXT("F18002001022","00000")</f>
        <v>F18002001022</v>
      </c>
      <c r="D184" s="1" t="s">
        <v>242</v>
      </c>
      <c r="E184" s="1">
        <v>9777358380</v>
      </c>
      <c r="F184" s="1">
        <v>614</v>
      </c>
    </row>
    <row r="185" spans="1:6" ht="30">
      <c r="A185" s="1" t="s">
        <v>243</v>
      </c>
      <c r="B185" s="1" t="s">
        <v>26</v>
      </c>
      <c r="C185" s="1" t="str">
        <f>TEXT("F18007009005","00000")</f>
        <v>F18007009005</v>
      </c>
      <c r="D185" s="1" t="s">
        <v>244</v>
      </c>
      <c r="E185" s="1">
        <v>7609912738</v>
      </c>
      <c r="F185" s="1">
        <v>614</v>
      </c>
    </row>
    <row r="186" spans="1:6" ht="45">
      <c r="A186" s="1" t="s">
        <v>245</v>
      </c>
      <c r="B186" s="1" t="s">
        <v>58</v>
      </c>
      <c r="C186" s="1" t="str">
        <f>TEXT("F18008007002","00000")</f>
        <v>F18008007002</v>
      </c>
      <c r="D186" s="1" t="s">
        <v>246</v>
      </c>
      <c r="E186" s="1">
        <v>7326090153</v>
      </c>
      <c r="F186" s="1">
        <v>614</v>
      </c>
    </row>
    <row r="187" spans="1:6" ht="30">
      <c r="A187" s="1" t="s">
        <v>35</v>
      </c>
      <c r="B187" s="1" t="s">
        <v>14</v>
      </c>
      <c r="C187" s="1" t="str">
        <f>TEXT("F18011001019","00000")</f>
        <v>F18011001019</v>
      </c>
      <c r="D187" s="1" t="s">
        <v>247</v>
      </c>
      <c r="E187" s="1">
        <v>7377242521</v>
      </c>
      <c r="F187" s="1">
        <v>614</v>
      </c>
    </row>
    <row r="188" spans="1:6" ht="30">
      <c r="A188" s="1" t="s">
        <v>37</v>
      </c>
      <c r="B188" s="1" t="s">
        <v>26</v>
      </c>
      <c r="C188" s="1" t="str">
        <f>TEXT("F18013009072","00000")</f>
        <v>F18013009072</v>
      </c>
      <c r="D188" s="1" t="s">
        <v>248</v>
      </c>
      <c r="E188" s="1">
        <v>9348793175</v>
      </c>
      <c r="F188" s="1">
        <v>614</v>
      </c>
    </row>
    <row r="189" spans="1:6">
      <c r="A189" s="1" t="s">
        <v>29</v>
      </c>
      <c r="B189" s="1" t="s">
        <v>58</v>
      </c>
      <c r="C189" s="1" t="str">
        <f>TEXT("F18026007005","00000")</f>
        <v>F18026007005</v>
      </c>
      <c r="D189" s="1" t="s">
        <v>249</v>
      </c>
      <c r="E189" s="1">
        <v>9937454811</v>
      </c>
      <c r="F189" s="1">
        <v>614</v>
      </c>
    </row>
    <row r="190" spans="1:6" ht="45">
      <c r="A190" s="1" t="s">
        <v>118</v>
      </c>
      <c r="B190" s="1" t="s">
        <v>30</v>
      </c>
      <c r="C190" s="1" t="str">
        <f>TEXT("F18030004025","00000")</f>
        <v>F18030004025</v>
      </c>
      <c r="D190" s="1" t="s">
        <v>250</v>
      </c>
      <c r="E190" s="1">
        <v>7656017602</v>
      </c>
      <c r="F190" s="1">
        <v>614</v>
      </c>
    </row>
    <row r="191" spans="1:6" ht="45">
      <c r="A191" s="1" t="s">
        <v>118</v>
      </c>
      <c r="B191" s="1" t="s">
        <v>30</v>
      </c>
      <c r="C191" s="1" t="str">
        <f>TEXT("F18030004036","00000")</f>
        <v>F18030004036</v>
      </c>
      <c r="D191" s="1" t="s">
        <v>251</v>
      </c>
      <c r="E191" s="1">
        <v>9437314050</v>
      </c>
      <c r="F191" s="1">
        <v>614</v>
      </c>
    </row>
    <row r="192" spans="1:6" ht="30">
      <c r="A192" s="1" t="s">
        <v>252</v>
      </c>
      <c r="B192" s="1" t="s">
        <v>14</v>
      </c>
      <c r="C192" s="1" t="str">
        <f>TEXT("F18049001036","00000")</f>
        <v>F18049001036</v>
      </c>
      <c r="D192" s="1" t="s">
        <v>253</v>
      </c>
      <c r="E192" s="1">
        <v>7657083995</v>
      </c>
      <c r="F192" s="1">
        <v>614</v>
      </c>
    </row>
    <row r="193" spans="1:6" ht="30">
      <c r="A193" s="1" t="s">
        <v>254</v>
      </c>
      <c r="B193" s="1" t="s">
        <v>14</v>
      </c>
      <c r="C193" s="1" t="str">
        <f>TEXT("F18055001022","00000")</f>
        <v>F18055001022</v>
      </c>
      <c r="D193" s="1" t="s">
        <v>255</v>
      </c>
      <c r="E193" s="1">
        <v>9937669407</v>
      </c>
      <c r="F193" s="1">
        <v>614</v>
      </c>
    </row>
    <row r="194" spans="1:6" ht="30">
      <c r="A194" s="1" t="s">
        <v>13</v>
      </c>
      <c r="B194" s="1" t="s">
        <v>14</v>
      </c>
      <c r="C194" s="1" t="str">
        <f>TEXT("F18060001007","00000")</f>
        <v>F18060001007</v>
      </c>
      <c r="D194" s="1" t="s">
        <v>256</v>
      </c>
      <c r="E194" s="1">
        <v>9777240898</v>
      </c>
      <c r="F194" s="1">
        <v>614</v>
      </c>
    </row>
    <row r="195" spans="1:6" ht="30">
      <c r="A195" s="1" t="s">
        <v>13</v>
      </c>
      <c r="B195" s="1" t="s">
        <v>10</v>
      </c>
      <c r="C195" s="1" t="str">
        <f>TEXT("F18060002056","00000")</f>
        <v>F18060002056</v>
      </c>
      <c r="D195" s="1" t="s">
        <v>257</v>
      </c>
      <c r="E195" s="1">
        <v>7749916429</v>
      </c>
      <c r="F195" s="1">
        <v>614</v>
      </c>
    </row>
    <row r="196" spans="1:6" ht="30">
      <c r="A196" s="1" t="s">
        <v>13</v>
      </c>
      <c r="B196" s="1" t="s">
        <v>16</v>
      </c>
      <c r="C196" s="1" t="str">
        <f>TEXT("F18060010016","00000")</f>
        <v>F18060010016</v>
      </c>
      <c r="D196" s="1" t="s">
        <v>258</v>
      </c>
      <c r="E196" s="1">
        <v>9439020242</v>
      </c>
      <c r="F196" s="1">
        <v>614</v>
      </c>
    </row>
    <row r="197" spans="1:6" ht="30">
      <c r="A197" s="1" t="s">
        <v>96</v>
      </c>
      <c r="B197" s="1" t="s">
        <v>30</v>
      </c>
      <c r="C197" s="1" t="str">
        <f>TEXT("F18096004045","00000")</f>
        <v>F18096004045</v>
      </c>
      <c r="D197" s="1" t="s">
        <v>259</v>
      </c>
      <c r="E197" s="1">
        <v>9776961491</v>
      </c>
      <c r="F197" s="1">
        <v>614</v>
      </c>
    </row>
    <row r="198" spans="1:6" ht="30">
      <c r="A198" s="1" t="s">
        <v>150</v>
      </c>
      <c r="B198" s="1" t="s">
        <v>30</v>
      </c>
      <c r="C198" s="1" t="str">
        <f>TEXT("F18103004007","00000")</f>
        <v>F18103004007</v>
      </c>
      <c r="D198" s="1" t="s">
        <v>260</v>
      </c>
      <c r="E198" s="1">
        <v>7328097109</v>
      </c>
      <c r="F198" s="1">
        <v>614</v>
      </c>
    </row>
    <row r="199" spans="1:6" ht="30">
      <c r="A199" s="1" t="s">
        <v>150</v>
      </c>
      <c r="B199" s="1" t="s">
        <v>30</v>
      </c>
      <c r="C199" s="1" t="str">
        <f>TEXT("F18103004039","00000")</f>
        <v>F18103004039</v>
      </c>
      <c r="D199" s="1" t="s">
        <v>261</v>
      </c>
      <c r="E199" s="1">
        <v>7008284432</v>
      </c>
      <c r="F199" s="1">
        <v>614</v>
      </c>
    </row>
    <row r="200" spans="1:6" ht="30">
      <c r="A200" s="1" t="s">
        <v>83</v>
      </c>
      <c r="B200" s="1" t="s">
        <v>14</v>
      </c>
      <c r="C200" s="1" t="str">
        <f>TEXT("F18168001039","00000")</f>
        <v>F18168001039</v>
      </c>
      <c r="D200" s="1" t="s">
        <v>262</v>
      </c>
      <c r="E200" s="1">
        <v>7608034066</v>
      </c>
      <c r="F200" s="1">
        <v>614</v>
      </c>
    </row>
    <row r="201" spans="1:6" ht="30">
      <c r="A201" s="1" t="s">
        <v>83</v>
      </c>
      <c r="B201" s="1" t="s">
        <v>30</v>
      </c>
      <c r="C201" s="1" t="str">
        <f>TEXT("F18168004037","00000")</f>
        <v>F18168004037</v>
      </c>
      <c r="D201" s="1" t="s">
        <v>263</v>
      </c>
      <c r="E201" s="1">
        <v>8114772618</v>
      </c>
      <c r="F201" s="1">
        <v>614</v>
      </c>
    </row>
    <row r="202" spans="1:6" ht="30">
      <c r="A202" s="1" t="s">
        <v>22</v>
      </c>
      <c r="B202" s="1" t="s">
        <v>30</v>
      </c>
      <c r="C202" s="1" t="str">
        <f>TEXT("F18001004106","00000")</f>
        <v>F18001004106</v>
      </c>
      <c r="D202" s="1" t="s">
        <v>264</v>
      </c>
      <c r="E202" s="1">
        <v>7326001499</v>
      </c>
      <c r="F202" s="1">
        <v>613</v>
      </c>
    </row>
    <row r="203" spans="1:6" ht="30">
      <c r="A203" s="1" t="s">
        <v>265</v>
      </c>
      <c r="B203" s="1" t="s">
        <v>10</v>
      </c>
      <c r="C203" s="1" t="str">
        <f>TEXT("F18004002054","00000")</f>
        <v>F18004002054</v>
      </c>
      <c r="D203" s="1" t="s">
        <v>266</v>
      </c>
      <c r="E203" s="1">
        <v>7381749348</v>
      </c>
      <c r="F203" s="1">
        <v>613</v>
      </c>
    </row>
    <row r="204" spans="1:6" ht="30">
      <c r="A204" s="1" t="s">
        <v>252</v>
      </c>
      <c r="B204" s="1" t="s">
        <v>14</v>
      </c>
      <c r="C204" s="1" t="str">
        <f>TEXT("F18049001107","00000")</f>
        <v>F18049001107</v>
      </c>
      <c r="D204" s="1" t="s">
        <v>267</v>
      </c>
      <c r="E204" s="1">
        <v>9938125151</v>
      </c>
      <c r="F204" s="1">
        <v>613</v>
      </c>
    </row>
    <row r="205" spans="1:6" ht="30">
      <c r="A205" s="1" t="s">
        <v>113</v>
      </c>
      <c r="B205" s="1" t="s">
        <v>14</v>
      </c>
      <c r="C205" s="1" t="str">
        <f>TEXT("F18091001006","00000")</f>
        <v>F18091001006</v>
      </c>
      <c r="D205" s="1" t="s">
        <v>268</v>
      </c>
      <c r="E205" s="1">
        <v>7684007459</v>
      </c>
      <c r="F205" s="1">
        <v>613</v>
      </c>
    </row>
    <row r="206" spans="1:6" ht="30">
      <c r="A206" s="1" t="s">
        <v>113</v>
      </c>
      <c r="B206" s="1" t="s">
        <v>10</v>
      </c>
      <c r="C206" s="1" t="str">
        <f>TEXT("F18091002042","00000")</f>
        <v>F18091002042</v>
      </c>
      <c r="D206" s="1" t="s">
        <v>269</v>
      </c>
      <c r="E206" s="1">
        <v>8919188659</v>
      </c>
      <c r="F206" s="1">
        <v>613</v>
      </c>
    </row>
    <row r="207" spans="1:6" ht="30">
      <c r="A207" s="1" t="s">
        <v>83</v>
      </c>
      <c r="B207" s="1" t="s">
        <v>14</v>
      </c>
      <c r="C207" s="1" t="str">
        <f>TEXT("F18168001014","00000")</f>
        <v>F18168001014</v>
      </c>
      <c r="D207" s="1" t="s">
        <v>270</v>
      </c>
      <c r="E207" s="1">
        <v>8249677227</v>
      </c>
      <c r="F207" s="1">
        <v>613</v>
      </c>
    </row>
    <row r="208" spans="1:6" ht="30">
      <c r="A208" s="1" t="s">
        <v>83</v>
      </c>
      <c r="B208" s="1" t="s">
        <v>14</v>
      </c>
      <c r="C208" s="1" t="str">
        <f>TEXT("F18168001016","00000")</f>
        <v>F18168001016</v>
      </c>
      <c r="D208" s="1" t="s">
        <v>271</v>
      </c>
      <c r="E208" s="1">
        <v>9078986853</v>
      </c>
      <c r="F208" s="1">
        <v>613</v>
      </c>
    </row>
    <row r="209" spans="1:6" ht="30">
      <c r="A209" s="1" t="s">
        <v>22</v>
      </c>
      <c r="B209" s="1" t="s">
        <v>14</v>
      </c>
      <c r="C209" s="1" t="str">
        <f>TEXT("F18001001123","00000")</f>
        <v>F18001001123</v>
      </c>
      <c r="D209" s="1" t="s">
        <v>272</v>
      </c>
      <c r="E209" s="1">
        <v>7328878995</v>
      </c>
      <c r="F209" s="1">
        <v>612</v>
      </c>
    </row>
    <row r="210" spans="1:6">
      <c r="A210" s="1" t="s">
        <v>25</v>
      </c>
      <c r="B210" s="1" t="s">
        <v>30</v>
      </c>
      <c r="C210" s="1" t="str">
        <f>TEXT("F18019004025","00000")</f>
        <v>F18019004025</v>
      </c>
      <c r="D210" s="1" t="s">
        <v>273</v>
      </c>
      <c r="E210" s="1">
        <v>8908951020</v>
      </c>
      <c r="F210" s="1">
        <v>612</v>
      </c>
    </row>
    <row r="211" spans="1:6" ht="30">
      <c r="A211" s="1" t="s">
        <v>13</v>
      </c>
      <c r="B211" s="1" t="s">
        <v>30</v>
      </c>
      <c r="C211" s="1" t="str">
        <f>TEXT("F18060004012","00000")</f>
        <v>F18060004012</v>
      </c>
      <c r="D211" s="1" t="s">
        <v>274</v>
      </c>
      <c r="E211" s="1">
        <v>7788969133</v>
      </c>
      <c r="F211" s="1">
        <v>612</v>
      </c>
    </row>
    <row r="212" spans="1:6" ht="30">
      <c r="A212" s="1" t="s">
        <v>13</v>
      </c>
      <c r="B212" s="1" t="s">
        <v>16</v>
      </c>
      <c r="C212" s="1" t="str">
        <f>TEXT("F18060010082","00000")</f>
        <v>F18060010082</v>
      </c>
      <c r="D212" s="1" t="s">
        <v>275</v>
      </c>
      <c r="E212" s="1">
        <v>9437415915</v>
      </c>
      <c r="F212" s="1">
        <v>612</v>
      </c>
    </row>
    <row r="213" spans="1:6" ht="30">
      <c r="A213" s="1" t="s">
        <v>130</v>
      </c>
      <c r="B213" s="1" t="s">
        <v>14</v>
      </c>
      <c r="C213" s="1" t="str">
        <f>TEXT("F18066001063","00000")</f>
        <v>F18066001063</v>
      </c>
      <c r="D213" s="1" t="s">
        <v>276</v>
      </c>
      <c r="E213" s="1">
        <v>9348401168</v>
      </c>
      <c r="F213" s="1">
        <v>612</v>
      </c>
    </row>
    <row r="214" spans="1:6" ht="30">
      <c r="A214" s="1" t="s">
        <v>277</v>
      </c>
      <c r="B214" s="1" t="s">
        <v>30</v>
      </c>
      <c r="C214" s="1" t="str">
        <f>TEXT("F18069004010","00000")</f>
        <v>F18069004010</v>
      </c>
      <c r="D214" s="1" t="s">
        <v>278</v>
      </c>
      <c r="E214" s="1">
        <v>8249619402</v>
      </c>
      <c r="F214" s="1">
        <v>612</v>
      </c>
    </row>
    <row r="215" spans="1:6" ht="30">
      <c r="A215" s="1" t="s">
        <v>121</v>
      </c>
      <c r="B215" s="1" t="s">
        <v>14</v>
      </c>
      <c r="C215" s="1" t="str">
        <f>TEXT("F18070001033","00000")</f>
        <v>F18070001033</v>
      </c>
      <c r="D215" s="1" t="s">
        <v>279</v>
      </c>
      <c r="E215" s="1">
        <v>8480910373</v>
      </c>
      <c r="F215" s="1">
        <v>612</v>
      </c>
    </row>
    <row r="216" spans="1:6" ht="30">
      <c r="A216" s="1" t="s">
        <v>33</v>
      </c>
      <c r="B216" s="1" t="s">
        <v>14</v>
      </c>
      <c r="C216" s="1" t="str">
        <f>TEXT("F18071001054","00000")</f>
        <v>F18071001054</v>
      </c>
      <c r="D216" s="1" t="s">
        <v>280</v>
      </c>
      <c r="E216" s="1">
        <v>7205930945</v>
      </c>
      <c r="F216" s="1">
        <v>612</v>
      </c>
    </row>
    <row r="217" spans="1:6" ht="30">
      <c r="A217" s="1" t="s">
        <v>96</v>
      </c>
      <c r="B217" s="1" t="s">
        <v>14</v>
      </c>
      <c r="C217" s="1" t="str">
        <f>TEXT("F18096001003","00000")</f>
        <v>F18096001003</v>
      </c>
      <c r="D217" s="1" t="s">
        <v>281</v>
      </c>
      <c r="E217" s="1">
        <v>8342838227</v>
      </c>
      <c r="F217" s="1">
        <v>612</v>
      </c>
    </row>
    <row r="218" spans="1:6" ht="30">
      <c r="A218" s="1" t="s">
        <v>22</v>
      </c>
      <c r="B218" s="1" t="s">
        <v>14</v>
      </c>
      <c r="C218" s="1" t="str">
        <f>TEXT("F18001001087","00000")</f>
        <v>F18001001087</v>
      </c>
      <c r="D218" s="1" t="s">
        <v>282</v>
      </c>
      <c r="E218" s="1">
        <v>9437538160</v>
      </c>
      <c r="F218" s="1">
        <v>611</v>
      </c>
    </row>
    <row r="219" spans="1:6" ht="30">
      <c r="A219" s="1" t="s">
        <v>37</v>
      </c>
      <c r="B219" s="1" t="s">
        <v>10</v>
      </c>
      <c r="C219" s="1" t="str">
        <f>TEXT("F18013002056","00000")</f>
        <v>F18013002056</v>
      </c>
      <c r="D219" s="1" t="s">
        <v>283</v>
      </c>
      <c r="E219" s="1">
        <v>8093844801</v>
      </c>
      <c r="F219" s="1">
        <v>611</v>
      </c>
    </row>
    <row r="220" spans="1:6" ht="30">
      <c r="A220" s="1" t="s">
        <v>110</v>
      </c>
      <c r="B220" s="1" t="s">
        <v>10</v>
      </c>
      <c r="C220" s="1" t="str">
        <f>TEXT("F18028002033","00000")</f>
        <v>F18028002033</v>
      </c>
      <c r="D220" s="1" t="s">
        <v>284</v>
      </c>
      <c r="E220" s="1">
        <v>8457068667</v>
      </c>
      <c r="F220" s="1">
        <v>611</v>
      </c>
    </row>
    <row r="221" spans="1:6" ht="30">
      <c r="A221" s="1" t="s">
        <v>285</v>
      </c>
      <c r="B221" s="1" t="s">
        <v>30</v>
      </c>
      <c r="C221" s="1" t="str">
        <f>TEXT("F18057004035","00000")</f>
        <v>F18057004035</v>
      </c>
      <c r="D221" s="1" t="s">
        <v>286</v>
      </c>
      <c r="E221" s="1">
        <v>9776167273</v>
      </c>
      <c r="F221" s="1">
        <v>611</v>
      </c>
    </row>
    <row r="222" spans="1:6" ht="30">
      <c r="A222" s="1" t="s">
        <v>13</v>
      </c>
      <c r="B222" s="1" t="s">
        <v>30</v>
      </c>
      <c r="C222" s="1" t="str">
        <f>TEXT("F18060004109","00000")</f>
        <v>F18060004109</v>
      </c>
      <c r="D222" s="1" t="s">
        <v>287</v>
      </c>
      <c r="E222" s="1">
        <v>9861292472</v>
      </c>
      <c r="F222" s="1">
        <v>611</v>
      </c>
    </row>
    <row r="223" spans="1:6" ht="30">
      <c r="A223" s="1" t="s">
        <v>156</v>
      </c>
      <c r="B223" s="1" t="s">
        <v>14</v>
      </c>
      <c r="C223" s="1" t="str">
        <f>TEXT("F18061001046","00000")</f>
        <v>F18061001046</v>
      </c>
      <c r="D223" s="1" t="s">
        <v>288</v>
      </c>
      <c r="E223" s="1">
        <v>9583416376</v>
      </c>
      <c r="F223" s="1">
        <v>611</v>
      </c>
    </row>
    <row r="224" spans="1:6" ht="30">
      <c r="A224" s="1" t="s">
        <v>113</v>
      </c>
      <c r="B224" s="1" t="s">
        <v>30</v>
      </c>
      <c r="C224" s="1" t="str">
        <f>TEXT("F18091004040","00000")</f>
        <v>F18091004040</v>
      </c>
      <c r="D224" s="1" t="s">
        <v>289</v>
      </c>
      <c r="E224" s="1">
        <v>9337431075</v>
      </c>
      <c r="F224" s="1">
        <v>611</v>
      </c>
    </row>
    <row r="225" spans="1:6" ht="30">
      <c r="A225" s="1" t="s">
        <v>290</v>
      </c>
      <c r="B225" s="1" t="s">
        <v>30</v>
      </c>
      <c r="C225" s="1" t="str">
        <f>TEXT("F18101004014","00000")</f>
        <v>F18101004014</v>
      </c>
      <c r="D225" s="1" t="s">
        <v>291</v>
      </c>
      <c r="E225" s="1">
        <v>8658899063</v>
      </c>
      <c r="F225" s="1">
        <v>611</v>
      </c>
    </row>
    <row r="226" spans="1:6">
      <c r="A226" s="1" t="s">
        <v>292</v>
      </c>
      <c r="B226" s="1" t="s">
        <v>14</v>
      </c>
      <c r="C226" s="1" t="str">
        <f>TEXT("F18113001002","00000")</f>
        <v>F18113001002</v>
      </c>
      <c r="D226" s="1" t="s">
        <v>293</v>
      </c>
      <c r="E226" s="1">
        <v>7981919916</v>
      </c>
      <c r="F226" s="1">
        <v>611</v>
      </c>
    </row>
    <row r="227" spans="1:6">
      <c r="A227" s="1" t="s">
        <v>294</v>
      </c>
      <c r="B227" s="1" t="s">
        <v>10</v>
      </c>
      <c r="C227" s="1" t="str">
        <f>TEXT("F18166002006","00000")</f>
        <v>F18166002006</v>
      </c>
      <c r="D227" s="1" t="s">
        <v>295</v>
      </c>
      <c r="E227" s="1">
        <v>9348012142</v>
      </c>
      <c r="F227" s="1">
        <v>611</v>
      </c>
    </row>
    <row r="228" spans="1:6" ht="30">
      <c r="A228" s="1" t="s">
        <v>13</v>
      </c>
      <c r="B228" s="1" t="s">
        <v>16</v>
      </c>
      <c r="C228" s="1" t="str">
        <f>TEXT("F18060010039","00000")</f>
        <v>F18060010039</v>
      </c>
      <c r="D228" s="1" t="s">
        <v>296</v>
      </c>
      <c r="E228" s="1">
        <v>7008033925</v>
      </c>
      <c r="F228" s="1">
        <v>610</v>
      </c>
    </row>
    <row r="229" spans="1:6" ht="30">
      <c r="A229" s="1" t="s">
        <v>156</v>
      </c>
      <c r="B229" s="1" t="s">
        <v>30</v>
      </c>
      <c r="C229" s="1" t="str">
        <f>TEXT("F18061004014","00000")</f>
        <v>F18061004014</v>
      </c>
      <c r="D229" s="1" t="s">
        <v>297</v>
      </c>
      <c r="E229" s="1">
        <v>8342933482</v>
      </c>
      <c r="F229" s="1">
        <v>610</v>
      </c>
    </row>
    <row r="230" spans="1:6" ht="30">
      <c r="A230" s="1" t="s">
        <v>156</v>
      </c>
      <c r="B230" s="1" t="s">
        <v>30</v>
      </c>
      <c r="C230" s="1" t="str">
        <f>TEXT("F18061004079","00000")</f>
        <v>F18061004079</v>
      </c>
      <c r="D230" s="1" t="s">
        <v>298</v>
      </c>
      <c r="E230" s="1">
        <v>9937762395</v>
      </c>
      <c r="F230" s="1">
        <v>610</v>
      </c>
    </row>
    <row r="231" spans="1:6" ht="30">
      <c r="A231" s="1" t="s">
        <v>224</v>
      </c>
      <c r="B231" s="1" t="s">
        <v>30</v>
      </c>
      <c r="C231" s="1" t="str">
        <f>TEXT("F18086004107","00000")</f>
        <v>F18086004107</v>
      </c>
      <c r="D231" s="1" t="s">
        <v>299</v>
      </c>
      <c r="E231" s="1">
        <v>9090969610</v>
      </c>
      <c r="F231" s="1">
        <v>610</v>
      </c>
    </row>
    <row r="232" spans="1:6">
      <c r="A232" s="1" t="s">
        <v>87</v>
      </c>
      <c r="B232" s="1" t="s">
        <v>26</v>
      </c>
      <c r="C232" s="1" t="str">
        <f>TEXT("F18126009033","00000")</f>
        <v>F18126009033</v>
      </c>
      <c r="D232" s="1" t="s">
        <v>300</v>
      </c>
      <c r="E232" s="1">
        <v>7809882139</v>
      </c>
      <c r="F232" s="1">
        <v>610</v>
      </c>
    </row>
    <row r="233" spans="1:6" ht="30">
      <c r="A233" s="1" t="s">
        <v>142</v>
      </c>
      <c r="B233" s="1" t="s">
        <v>58</v>
      </c>
      <c r="C233" s="1" t="str">
        <f>TEXT("F18155007011","00000")</f>
        <v>F18155007011</v>
      </c>
      <c r="D233" s="1" t="s">
        <v>301</v>
      </c>
      <c r="E233" s="1">
        <v>8480918089</v>
      </c>
      <c r="F233" s="1">
        <v>610</v>
      </c>
    </row>
    <row r="234" spans="1:6" ht="30">
      <c r="A234" s="1" t="s">
        <v>83</v>
      </c>
      <c r="B234" s="1" t="s">
        <v>30</v>
      </c>
      <c r="C234" s="1" t="str">
        <f>TEXT("F18168004007","00000")</f>
        <v>F18168004007</v>
      </c>
      <c r="D234" s="1" t="s">
        <v>302</v>
      </c>
      <c r="E234" s="1">
        <v>7008726449</v>
      </c>
      <c r="F234" s="1">
        <v>610</v>
      </c>
    </row>
    <row r="235" spans="1:6" ht="30">
      <c r="A235" s="1" t="s">
        <v>22</v>
      </c>
      <c r="B235" s="1" t="s">
        <v>14</v>
      </c>
      <c r="C235" s="1" t="str">
        <f>TEXT("F18001001091","00000")</f>
        <v>F18001001091</v>
      </c>
      <c r="D235" s="1" t="s">
        <v>303</v>
      </c>
      <c r="E235" s="1">
        <v>8598090633</v>
      </c>
      <c r="F235" s="1">
        <v>609</v>
      </c>
    </row>
    <row r="236" spans="1:6" ht="30">
      <c r="A236" s="1" t="s">
        <v>304</v>
      </c>
      <c r="B236" s="1" t="s">
        <v>30</v>
      </c>
      <c r="C236" s="1" t="str">
        <f>TEXT("F18003004002","00000")</f>
        <v>F18003004002</v>
      </c>
      <c r="D236" s="1" t="s">
        <v>305</v>
      </c>
      <c r="E236" s="1">
        <v>8280486780</v>
      </c>
      <c r="F236" s="1">
        <v>609</v>
      </c>
    </row>
    <row r="237" spans="1:6" ht="45">
      <c r="A237" s="1" t="s">
        <v>245</v>
      </c>
      <c r="B237" s="1" t="s">
        <v>30</v>
      </c>
      <c r="C237" s="1" t="str">
        <f>TEXT("F18008004023","00000")</f>
        <v>F18008004023</v>
      </c>
      <c r="D237" s="1" t="s">
        <v>306</v>
      </c>
      <c r="E237" s="1">
        <v>9556935208</v>
      </c>
      <c r="F237" s="1">
        <v>609</v>
      </c>
    </row>
    <row r="238" spans="1:6" ht="30">
      <c r="A238" s="1" t="s">
        <v>79</v>
      </c>
      <c r="B238" s="1" t="s">
        <v>307</v>
      </c>
      <c r="C238" s="1" t="str">
        <f>TEXT("F18012008015","00000")</f>
        <v>F18012008015</v>
      </c>
      <c r="D238" s="1" t="s">
        <v>308</v>
      </c>
      <c r="E238" s="1">
        <v>8260176730</v>
      </c>
      <c r="F238" s="1">
        <v>609</v>
      </c>
    </row>
    <row r="239" spans="1:6">
      <c r="A239" s="1" t="s">
        <v>44</v>
      </c>
      <c r="B239" s="1" t="s">
        <v>14</v>
      </c>
      <c r="C239" s="1" t="str">
        <f>TEXT("F18021001012","00000")</f>
        <v>F18021001012</v>
      </c>
      <c r="D239" s="1" t="s">
        <v>309</v>
      </c>
      <c r="E239" s="1">
        <v>7008906402</v>
      </c>
      <c r="F239" s="1">
        <v>609</v>
      </c>
    </row>
    <row r="240" spans="1:6" ht="45">
      <c r="A240" s="1" t="s">
        <v>118</v>
      </c>
      <c r="B240" s="1" t="s">
        <v>30</v>
      </c>
      <c r="C240" s="1" t="str">
        <f>TEXT("F18030004033","00000")</f>
        <v>F18030004033</v>
      </c>
      <c r="D240" s="1" t="s">
        <v>310</v>
      </c>
      <c r="E240" s="1">
        <v>9556223547</v>
      </c>
      <c r="F240" s="1">
        <v>609</v>
      </c>
    </row>
    <row r="241" spans="1:6" ht="30">
      <c r="A241" s="1" t="s">
        <v>311</v>
      </c>
      <c r="B241" s="1" t="s">
        <v>14</v>
      </c>
      <c r="C241" s="1" t="str">
        <f>TEXT("F18062001115","00000")</f>
        <v>F18062001115</v>
      </c>
      <c r="D241" s="1" t="s">
        <v>312</v>
      </c>
      <c r="E241" s="1">
        <v>7681039232</v>
      </c>
      <c r="F241" s="1">
        <v>609</v>
      </c>
    </row>
    <row r="242" spans="1:6" ht="30">
      <c r="A242" s="1" t="s">
        <v>187</v>
      </c>
      <c r="B242" s="1" t="s">
        <v>14</v>
      </c>
      <c r="C242" s="1" t="str">
        <f>TEXT("F18075001055","00000")</f>
        <v>F18075001055</v>
      </c>
      <c r="D242" s="1" t="s">
        <v>313</v>
      </c>
      <c r="E242" s="1">
        <v>9078201631</v>
      </c>
      <c r="F242" s="1">
        <v>609</v>
      </c>
    </row>
    <row r="243" spans="1:6" ht="30">
      <c r="A243" s="1" t="s">
        <v>314</v>
      </c>
      <c r="B243" s="1" t="s">
        <v>10</v>
      </c>
      <c r="C243" s="1" t="str">
        <f>TEXT("F18087002013","00000")</f>
        <v>F18087002013</v>
      </c>
      <c r="D243" s="1" t="s">
        <v>315</v>
      </c>
      <c r="E243" s="1">
        <v>9668051300</v>
      </c>
      <c r="F243" s="1">
        <v>609</v>
      </c>
    </row>
    <row r="244" spans="1:6" ht="30">
      <c r="A244" s="1" t="s">
        <v>226</v>
      </c>
      <c r="B244" s="1" t="s">
        <v>14</v>
      </c>
      <c r="C244" s="1" t="str">
        <f>TEXT("F18088001012","00000")</f>
        <v>F18088001012</v>
      </c>
      <c r="D244" s="1" t="s">
        <v>316</v>
      </c>
      <c r="E244" s="1">
        <v>9583151490</v>
      </c>
      <c r="F244" s="1">
        <v>609</v>
      </c>
    </row>
    <row r="245" spans="1:6" ht="30">
      <c r="A245" s="1" t="s">
        <v>226</v>
      </c>
      <c r="B245" s="1" t="s">
        <v>14</v>
      </c>
      <c r="C245" s="1" t="str">
        <f>TEXT("F18088001018","00000")</f>
        <v>F18088001018</v>
      </c>
      <c r="D245" s="1" t="s">
        <v>317</v>
      </c>
      <c r="E245" s="1">
        <v>8763463053</v>
      </c>
      <c r="F245" s="1">
        <v>609</v>
      </c>
    </row>
    <row r="246" spans="1:6" ht="30">
      <c r="A246" s="1" t="s">
        <v>113</v>
      </c>
      <c r="B246" s="1" t="s">
        <v>10</v>
      </c>
      <c r="C246" s="1" t="str">
        <f>TEXT("F18091002020","00000")</f>
        <v>F18091002020</v>
      </c>
      <c r="D246" s="1" t="s">
        <v>318</v>
      </c>
      <c r="E246" s="1">
        <v>9777243686</v>
      </c>
      <c r="F246" s="1">
        <v>609</v>
      </c>
    </row>
    <row r="247" spans="1:6" ht="30">
      <c r="A247" s="1" t="s">
        <v>150</v>
      </c>
      <c r="B247" s="1" t="s">
        <v>30</v>
      </c>
      <c r="C247" s="1" t="str">
        <f>TEXT("F18103004042","00000")</f>
        <v>F18103004042</v>
      </c>
      <c r="D247" s="1" t="s">
        <v>319</v>
      </c>
      <c r="E247" s="1">
        <v>8117822002</v>
      </c>
      <c r="F247" s="1">
        <v>609</v>
      </c>
    </row>
    <row r="248" spans="1:6">
      <c r="A248" s="1" t="s">
        <v>292</v>
      </c>
      <c r="B248" s="1" t="s">
        <v>10</v>
      </c>
      <c r="C248" s="1" t="str">
        <f>TEXT("F18113002019","00000")</f>
        <v>F18113002019</v>
      </c>
      <c r="D248" s="1" t="s">
        <v>320</v>
      </c>
      <c r="E248" s="1">
        <v>9438587690</v>
      </c>
      <c r="F248" s="1">
        <v>609</v>
      </c>
    </row>
    <row r="249" spans="1:6" ht="30">
      <c r="A249" s="1" t="s">
        <v>100</v>
      </c>
      <c r="B249" s="1" t="s">
        <v>16</v>
      </c>
      <c r="C249" s="1" t="str">
        <f>TEXT("F18164010037","00000")</f>
        <v>F18164010037</v>
      </c>
      <c r="D249" s="1" t="s">
        <v>321</v>
      </c>
      <c r="E249" s="1">
        <v>9078600154</v>
      </c>
      <c r="F249" s="1">
        <v>609</v>
      </c>
    </row>
    <row r="250" spans="1:6" ht="30">
      <c r="A250" s="1" t="s">
        <v>265</v>
      </c>
      <c r="B250" s="1" t="s">
        <v>10</v>
      </c>
      <c r="C250" s="1" t="str">
        <f>TEXT("F18004002001","00000")</f>
        <v>F18004002001</v>
      </c>
      <c r="D250" s="1" t="s">
        <v>322</v>
      </c>
      <c r="E250" s="1">
        <v>9439020033</v>
      </c>
      <c r="F250" s="1">
        <v>608</v>
      </c>
    </row>
    <row r="251" spans="1:6" ht="30">
      <c r="A251" s="1" t="s">
        <v>323</v>
      </c>
      <c r="B251" s="1" t="s">
        <v>30</v>
      </c>
      <c r="C251" s="1" t="str">
        <f>TEXT("F18024004070","00000")</f>
        <v>F18024004070</v>
      </c>
      <c r="D251" s="1" t="s">
        <v>324</v>
      </c>
      <c r="E251" s="1">
        <v>9647175683</v>
      </c>
      <c r="F251" s="1">
        <v>608</v>
      </c>
    </row>
    <row r="252" spans="1:6" ht="30">
      <c r="A252" s="1" t="s">
        <v>13</v>
      </c>
      <c r="B252" s="1" t="s">
        <v>14</v>
      </c>
      <c r="C252" s="1" t="str">
        <f>TEXT("F18060001004","00000")</f>
        <v>F18060001004</v>
      </c>
      <c r="D252" s="1" t="s">
        <v>325</v>
      </c>
      <c r="E252" s="1">
        <v>9938515399</v>
      </c>
      <c r="F252" s="1">
        <v>608</v>
      </c>
    </row>
    <row r="253" spans="1:6" ht="30">
      <c r="A253" s="1" t="s">
        <v>13</v>
      </c>
      <c r="B253" s="1" t="s">
        <v>10</v>
      </c>
      <c r="C253" s="1" t="str">
        <f>TEXT("F18060002067","00000")</f>
        <v>F18060002067</v>
      </c>
      <c r="D253" s="1" t="s">
        <v>326</v>
      </c>
      <c r="E253" s="1">
        <v>9178013999</v>
      </c>
      <c r="F253" s="1">
        <v>608</v>
      </c>
    </row>
    <row r="254" spans="1:6" ht="30">
      <c r="A254" s="1" t="s">
        <v>121</v>
      </c>
      <c r="B254" s="1" t="s">
        <v>30</v>
      </c>
      <c r="C254" s="1" t="str">
        <f>TEXT("F18070004056","00000")</f>
        <v>F18070004056</v>
      </c>
      <c r="D254" s="1" t="s">
        <v>327</v>
      </c>
      <c r="E254" s="1">
        <v>8789768979</v>
      </c>
      <c r="F254" s="1">
        <v>608</v>
      </c>
    </row>
    <row r="255" spans="1:6" ht="30">
      <c r="A255" s="1" t="s">
        <v>328</v>
      </c>
      <c r="B255" s="1" t="s">
        <v>14</v>
      </c>
      <c r="C255" s="1" t="str">
        <f>TEXT("F18074001016","00000")</f>
        <v>F18074001016</v>
      </c>
      <c r="D255" s="1" t="s">
        <v>329</v>
      </c>
      <c r="E255" s="1">
        <v>9090338183</v>
      </c>
      <c r="F255" s="1">
        <v>608</v>
      </c>
    </row>
    <row r="256" spans="1:6" ht="30">
      <c r="A256" s="1" t="s">
        <v>150</v>
      </c>
      <c r="B256" s="1" t="s">
        <v>16</v>
      </c>
      <c r="C256" s="1" t="str">
        <f>TEXT("F18103010023","00000")</f>
        <v>F18103010023</v>
      </c>
      <c r="D256" s="1" t="s">
        <v>330</v>
      </c>
      <c r="E256" s="1">
        <v>7008974813</v>
      </c>
      <c r="F256" s="1">
        <v>608</v>
      </c>
    </row>
    <row r="257" spans="1:6">
      <c r="A257" s="1" t="s">
        <v>292</v>
      </c>
      <c r="B257" s="1" t="s">
        <v>30</v>
      </c>
      <c r="C257" s="1" t="str">
        <f>TEXT("F18113004007","00000")</f>
        <v>F18113004007</v>
      </c>
      <c r="D257" s="1" t="s">
        <v>331</v>
      </c>
      <c r="E257" s="1">
        <v>9438745649</v>
      </c>
      <c r="F257" s="1">
        <v>608</v>
      </c>
    </row>
    <row r="258" spans="1:6" ht="30">
      <c r="A258" s="1" t="s">
        <v>100</v>
      </c>
      <c r="B258" s="1" t="s">
        <v>10</v>
      </c>
      <c r="C258" s="1" t="str">
        <f>TEXT("F18164002059","00000")</f>
        <v>F18164002059</v>
      </c>
      <c r="D258" s="1" t="s">
        <v>332</v>
      </c>
      <c r="E258" s="1">
        <v>9348821828</v>
      </c>
      <c r="F258" s="1">
        <v>608</v>
      </c>
    </row>
    <row r="259" spans="1:6" ht="30">
      <c r="A259" s="1" t="s">
        <v>37</v>
      </c>
      <c r="B259" s="1" t="s">
        <v>30</v>
      </c>
      <c r="C259" s="1" t="str">
        <f>TEXT("F18013004072","00000")</f>
        <v>F18013004072</v>
      </c>
      <c r="D259" s="1" t="s">
        <v>333</v>
      </c>
      <c r="E259" s="1">
        <v>8895493705</v>
      </c>
      <c r="F259" s="1">
        <v>607</v>
      </c>
    </row>
    <row r="260" spans="1:6" ht="30">
      <c r="A260" s="1" t="s">
        <v>172</v>
      </c>
      <c r="B260" s="1" t="s">
        <v>10</v>
      </c>
      <c r="C260" s="1" t="str">
        <f>TEXT("F18039002057","00000")</f>
        <v>F18039002057</v>
      </c>
      <c r="D260" s="1" t="s">
        <v>334</v>
      </c>
      <c r="E260" s="1">
        <v>8480873221</v>
      </c>
      <c r="F260" s="1">
        <v>607</v>
      </c>
    </row>
    <row r="261" spans="1:6" ht="30">
      <c r="A261" s="1" t="s">
        <v>13</v>
      </c>
      <c r="B261" s="1" t="s">
        <v>14</v>
      </c>
      <c r="C261" s="1" t="str">
        <f>TEXT("F18060001012","00000")</f>
        <v>F18060001012</v>
      </c>
      <c r="D261" s="1" t="s">
        <v>335</v>
      </c>
      <c r="E261" s="1">
        <v>9937438123</v>
      </c>
      <c r="F261" s="1">
        <v>607</v>
      </c>
    </row>
    <row r="262" spans="1:6" ht="30">
      <c r="A262" s="1" t="s">
        <v>13</v>
      </c>
      <c r="B262" s="1" t="s">
        <v>16</v>
      </c>
      <c r="C262" s="1" t="str">
        <f>TEXT("F18060010040","00000")</f>
        <v>F18060010040</v>
      </c>
      <c r="D262" s="1" t="s">
        <v>336</v>
      </c>
      <c r="E262" s="1">
        <v>9439409269</v>
      </c>
      <c r="F262" s="1">
        <v>607</v>
      </c>
    </row>
    <row r="263" spans="1:6" ht="30">
      <c r="A263" s="1" t="s">
        <v>13</v>
      </c>
      <c r="B263" s="1" t="s">
        <v>16</v>
      </c>
      <c r="C263" s="1" t="str">
        <f>TEXT("F18060010098","00000")</f>
        <v>F18060010098</v>
      </c>
      <c r="D263" s="1" t="s">
        <v>337</v>
      </c>
      <c r="E263" s="1">
        <v>7894988790</v>
      </c>
      <c r="F263" s="1">
        <v>607</v>
      </c>
    </row>
    <row r="264" spans="1:6" ht="30">
      <c r="A264" s="1" t="s">
        <v>156</v>
      </c>
      <c r="B264" s="1" t="s">
        <v>14</v>
      </c>
      <c r="C264" s="1" t="str">
        <f>TEXT("F18061001084","00000")</f>
        <v>F18061001084</v>
      </c>
      <c r="D264" s="1" t="s">
        <v>338</v>
      </c>
      <c r="E264" s="1">
        <v>9668346530</v>
      </c>
      <c r="F264" s="1">
        <v>607</v>
      </c>
    </row>
    <row r="265" spans="1:6" ht="30">
      <c r="A265" s="1" t="s">
        <v>311</v>
      </c>
      <c r="B265" s="1" t="s">
        <v>30</v>
      </c>
      <c r="C265" s="1" t="str">
        <f>TEXT("F18062004011","00000")</f>
        <v>F18062004011</v>
      </c>
      <c r="D265" s="1" t="s">
        <v>339</v>
      </c>
      <c r="E265" s="1">
        <v>8670095971</v>
      </c>
      <c r="F265" s="1">
        <v>607</v>
      </c>
    </row>
    <row r="266" spans="1:6" ht="30">
      <c r="A266" s="1" t="s">
        <v>311</v>
      </c>
      <c r="B266" s="1" t="s">
        <v>30</v>
      </c>
      <c r="C266" s="1" t="str">
        <f>TEXT("F18062004015","00000")</f>
        <v>F18062004015</v>
      </c>
      <c r="D266" s="1" t="s">
        <v>340</v>
      </c>
      <c r="E266" s="1">
        <v>9986743326</v>
      </c>
      <c r="F266" s="1">
        <v>607</v>
      </c>
    </row>
    <row r="267" spans="1:6" ht="30">
      <c r="A267" s="1" t="s">
        <v>33</v>
      </c>
      <c r="B267" s="1" t="s">
        <v>23</v>
      </c>
      <c r="C267" s="1" t="str">
        <f>TEXT("F18071003046","00000")</f>
        <v>F18071003046</v>
      </c>
      <c r="D267" s="1" t="s">
        <v>341</v>
      </c>
      <c r="E267" s="1">
        <v>7992802406</v>
      </c>
      <c r="F267" s="1">
        <v>607</v>
      </c>
    </row>
    <row r="268" spans="1:6" ht="30">
      <c r="A268" s="1" t="s">
        <v>187</v>
      </c>
      <c r="B268" s="1" t="s">
        <v>30</v>
      </c>
      <c r="C268" s="1" t="str">
        <f>TEXT("F18075004121","00000")</f>
        <v>F18075004121</v>
      </c>
      <c r="D268" s="1" t="s">
        <v>342</v>
      </c>
      <c r="E268" s="1">
        <v>9438406194</v>
      </c>
      <c r="F268" s="1">
        <v>607</v>
      </c>
    </row>
    <row r="269" spans="1:6" ht="30">
      <c r="A269" s="1" t="s">
        <v>189</v>
      </c>
      <c r="B269" s="1" t="s">
        <v>10</v>
      </c>
      <c r="C269" s="1" t="str">
        <f>TEXT("F18089002030","00000")</f>
        <v>F18089002030</v>
      </c>
      <c r="D269" s="1" t="s">
        <v>343</v>
      </c>
      <c r="E269" s="1">
        <v>7978406567</v>
      </c>
      <c r="F269" s="1">
        <v>607</v>
      </c>
    </row>
    <row r="270" spans="1:6" ht="30">
      <c r="A270" s="1" t="s">
        <v>113</v>
      </c>
      <c r="B270" s="1" t="s">
        <v>14</v>
      </c>
      <c r="C270" s="1" t="str">
        <f>TEXT("F18091001008","00000")</f>
        <v>F18091001008</v>
      </c>
      <c r="D270" s="1" t="s">
        <v>344</v>
      </c>
      <c r="E270" s="1">
        <v>9439572638</v>
      </c>
      <c r="F270" s="1">
        <v>607</v>
      </c>
    </row>
    <row r="271" spans="1:6" ht="30">
      <c r="A271" s="1" t="s">
        <v>113</v>
      </c>
      <c r="B271" s="1" t="s">
        <v>14</v>
      </c>
      <c r="C271" s="1" t="str">
        <f>TEXT("F18091001023","00000")</f>
        <v>F18091001023</v>
      </c>
      <c r="D271" s="1" t="s">
        <v>345</v>
      </c>
      <c r="E271" s="1">
        <v>9437411855</v>
      </c>
      <c r="F271" s="1">
        <v>607</v>
      </c>
    </row>
    <row r="272" spans="1:6" ht="30">
      <c r="A272" s="1" t="s">
        <v>113</v>
      </c>
      <c r="B272" s="1" t="s">
        <v>10</v>
      </c>
      <c r="C272" s="1" t="str">
        <f>TEXT("F18091002031","00000")</f>
        <v>F18091002031</v>
      </c>
      <c r="D272" s="1" t="s">
        <v>346</v>
      </c>
      <c r="E272" s="1">
        <v>9556045242</v>
      </c>
      <c r="F272" s="1">
        <v>607</v>
      </c>
    </row>
    <row r="273" spans="1:6">
      <c r="A273" s="1" t="s">
        <v>68</v>
      </c>
      <c r="B273" s="1" t="s">
        <v>30</v>
      </c>
      <c r="C273" s="1" t="str">
        <f>TEXT("F18116004018","00000")</f>
        <v>F18116004018</v>
      </c>
      <c r="D273" s="1" t="s">
        <v>347</v>
      </c>
      <c r="E273" s="1">
        <v>7008298143</v>
      </c>
      <c r="F273" s="1">
        <v>607</v>
      </c>
    </row>
    <row r="274" spans="1:6" ht="30">
      <c r="A274" s="1" t="s">
        <v>83</v>
      </c>
      <c r="B274" s="1" t="s">
        <v>30</v>
      </c>
      <c r="C274" s="1" t="str">
        <f>TEXT("F18168004018","00000")</f>
        <v>F18168004018</v>
      </c>
      <c r="D274" s="1" t="s">
        <v>348</v>
      </c>
      <c r="E274" s="1">
        <v>8456065765</v>
      </c>
      <c r="F274" s="1">
        <v>607</v>
      </c>
    </row>
    <row r="275" spans="1:6" ht="30">
      <c r="A275" s="1" t="s">
        <v>22</v>
      </c>
      <c r="B275" s="1" t="s">
        <v>30</v>
      </c>
      <c r="C275" s="1" t="str">
        <f>TEXT("F18001004027","00000")</f>
        <v>F18001004027</v>
      </c>
      <c r="D275" s="1" t="s">
        <v>349</v>
      </c>
      <c r="E275" s="1">
        <v>7787041539</v>
      </c>
      <c r="F275" s="1">
        <v>606</v>
      </c>
    </row>
    <row r="276" spans="1:6" ht="30">
      <c r="A276" s="1" t="s">
        <v>35</v>
      </c>
      <c r="B276" s="1" t="s">
        <v>14</v>
      </c>
      <c r="C276" s="1" t="str">
        <f>TEXT("F18011001033","00000")</f>
        <v>F18011001033</v>
      </c>
      <c r="D276" s="1" t="s">
        <v>350</v>
      </c>
      <c r="E276" s="1">
        <v>9658551496</v>
      </c>
      <c r="F276" s="1">
        <v>606</v>
      </c>
    </row>
    <row r="277" spans="1:6" ht="30">
      <c r="A277" s="1" t="s">
        <v>172</v>
      </c>
      <c r="B277" s="1" t="s">
        <v>10</v>
      </c>
      <c r="C277" s="1" t="str">
        <f>TEXT("F18039002061","00000")</f>
        <v>F18039002061</v>
      </c>
      <c r="D277" s="1" t="s">
        <v>351</v>
      </c>
      <c r="E277" s="1">
        <v>7787881501</v>
      </c>
      <c r="F277" s="1">
        <v>606</v>
      </c>
    </row>
    <row r="278" spans="1:6" ht="30">
      <c r="A278" s="1" t="s">
        <v>13</v>
      </c>
      <c r="B278" s="1" t="s">
        <v>14</v>
      </c>
      <c r="C278" s="1" t="str">
        <f>TEXT("F18060001024","00000")</f>
        <v>F18060001024</v>
      </c>
      <c r="D278" s="1" t="s">
        <v>352</v>
      </c>
      <c r="E278" s="1">
        <v>9556516332</v>
      </c>
      <c r="F278" s="1">
        <v>606</v>
      </c>
    </row>
    <row r="279" spans="1:6" ht="30">
      <c r="A279" s="1" t="s">
        <v>13</v>
      </c>
      <c r="B279" s="1" t="s">
        <v>14</v>
      </c>
      <c r="C279" s="1" t="str">
        <f>TEXT("F18060001035","00000")</f>
        <v>F18060001035</v>
      </c>
      <c r="D279" s="1" t="s">
        <v>353</v>
      </c>
      <c r="E279" s="1">
        <v>9438448431</v>
      </c>
      <c r="F279" s="1">
        <v>606</v>
      </c>
    </row>
    <row r="280" spans="1:6" ht="30">
      <c r="A280" s="1" t="s">
        <v>13</v>
      </c>
      <c r="B280" s="1" t="s">
        <v>16</v>
      </c>
      <c r="C280" s="1" t="str">
        <f>TEXT("F18060010091","00000")</f>
        <v>F18060010091</v>
      </c>
      <c r="D280" s="1" t="s">
        <v>354</v>
      </c>
      <c r="E280" s="1">
        <v>9556638163</v>
      </c>
      <c r="F280" s="1">
        <v>606</v>
      </c>
    </row>
    <row r="281" spans="1:6" ht="30">
      <c r="A281" s="1" t="s">
        <v>156</v>
      </c>
      <c r="B281" s="1" t="s">
        <v>14</v>
      </c>
      <c r="C281" s="1" t="str">
        <f>TEXT("F18061001043","00000")</f>
        <v>F18061001043</v>
      </c>
      <c r="D281" s="1" t="s">
        <v>355</v>
      </c>
      <c r="E281" s="1">
        <v>9114868048</v>
      </c>
      <c r="F281" s="1">
        <v>606</v>
      </c>
    </row>
    <row r="282" spans="1:6" ht="30">
      <c r="A282" s="1" t="s">
        <v>311</v>
      </c>
      <c r="B282" s="1" t="s">
        <v>23</v>
      </c>
      <c r="C282" s="1" t="str">
        <f>TEXT("F18062003013","00000")</f>
        <v>F18062003013</v>
      </c>
      <c r="D282" s="1" t="s">
        <v>356</v>
      </c>
      <c r="E282" s="1">
        <v>9437275307</v>
      </c>
      <c r="F282" s="1">
        <v>606</v>
      </c>
    </row>
    <row r="283" spans="1:6" ht="30">
      <c r="A283" s="1" t="s">
        <v>33</v>
      </c>
      <c r="B283" s="1" t="s">
        <v>10</v>
      </c>
      <c r="C283" s="1" t="str">
        <f>TEXT("F18071002052","00000")</f>
        <v>F18071002052</v>
      </c>
      <c r="D283" s="1" t="s">
        <v>357</v>
      </c>
      <c r="E283" s="1">
        <v>9556793474</v>
      </c>
      <c r="F283" s="1">
        <v>606</v>
      </c>
    </row>
    <row r="284" spans="1:6">
      <c r="A284" s="1" t="s">
        <v>358</v>
      </c>
      <c r="B284" s="1" t="s">
        <v>23</v>
      </c>
      <c r="C284" s="1" t="str">
        <f>TEXT("F18081003016","00000")</f>
        <v>F18081003016</v>
      </c>
      <c r="D284" s="1" t="s">
        <v>359</v>
      </c>
      <c r="E284" s="1">
        <v>9337185235</v>
      </c>
      <c r="F284" s="1">
        <v>606</v>
      </c>
    </row>
    <row r="285" spans="1:6" ht="30">
      <c r="A285" s="1" t="s">
        <v>142</v>
      </c>
      <c r="B285" s="1" t="s">
        <v>58</v>
      </c>
      <c r="C285" s="1" t="str">
        <f>TEXT("F18155007041","00000")</f>
        <v>F18155007041</v>
      </c>
      <c r="D285" s="1" t="s">
        <v>360</v>
      </c>
      <c r="E285" s="1">
        <v>8480917324</v>
      </c>
      <c r="F285" s="1">
        <v>606</v>
      </c>
    </row>
    <row r="286" spans="1:6" ht="30">
      <c r="A286" s="1" t="s">
        <v>100</v>
      </c>
      <c r="B286" s="1" t="s">
        <v>14</v>
      </c>
      <c r="C286" s="1" t="str">
        <f>TEXT("F18164001022","00000")</f>
        <v>F18164001022</v>
      </c>
      <c r="D286" s="1" t="s">
        <v>361</v>
      </c>
      <c r="E286" s="1">
        <v>9937522589</v>
      </c>
      <c r="F286" s="1">
        <v>606</v>
      </c>
    </row>
    <row r="287" spans="1:6" ht="30">
      <c r="A287" s="1" t="s">
        <v>83</v>
      </c>
      <c r="B287" s="1" t="s">
        <v>30</v>
      </c>
      <c r="C287" s="1" t="str">
        <f>TEXT("F18168004032","00000")</f>
        <v>F18168004032</v>
      </c>
      <c r="D287" s="1" t="s">
        <v>362</v>
      </c>
      <c r="E287" s="1">
        <v>8984164167</v>
      </c>
      <c r="F287" s="1">
        <v>606</v>
      </c>
    </row>
    <row r="288" spans="1:6" ht="30">
      <c r="A288" s="1" t="s">
        <v>83</v>
      </c>
      <c r="B288" s="1" t="s">
        <v>30</v>
      </c>
      <c r="C288" s="1" t="str">
        <f>TEXT("F18168004047","00000")</f>
        <v>F18168004047</v>
      </c>
      <c r="D288" s="1" t="s">
        <v>363</v>
      </c>
      <c r="E288" s="1">
        <v>9438846864</v>
      </c>
      <c r="F288" s="1">
        <v>606</v>
      </c>
    </row>
    <row r="289" spans="1:6" ht="30">
      <c r="A289" s="1" t="s">
        <v>22</v>
      </c>
      <c r="B289" s="1" t="s">
        <v>10</v>
      </c>
      <c r="C289" s="1" t="str">
        <f>TEXT("F18001002019","00000")</f>
        <v>F18001002019</v>
      </c>
      <c r="D289" s="1" t="s">
        <v>364</v>
      </c>
      <c r="E289" s="1">
        <v>9938197068</v>
      </c>
      <c r="F289" s="1">
        <v>605</v>
      </c>
    </row>
    <row r="290" spans="1:6" ht="30">
      <c r="A290" s="1" t="s">
        <v>22</v>
      </c>
      <c r="B290" s="1" t="s">
        <v>23</v>
      </c>
      <c r="C290" s="1" t="str">
        <f>TEXT("F18001003013","00000")</f>
        <v>F18001003013</v>
      </c>
      <c r="D290" s="1" t="s">
        <v>365</v>
      </c>
      <c r="E290" s="1">
        <v>9937718858</v>
      </c>
      <c r="F290" s="1">
        <v>605</v>
      </c>
    </row>
    <row r="291" spans="1:6" ht="30">
      <c r="A291" s="1" t="s">
        <v>124</v>
      </c>
      <c r="B291" s="1" t="s">
        <v>30</v>
      </c>
      <c r="C291" s="1" t="str">
        <f>TEXT("F18002004037","00000")</f>
        <v>F18002004037</v>
      </c>
      <c r="D291" s="1" t="s">
        <v>366</v>
      </c>
      <c r="E291" s="1">
        <v>9438065236</v>
      </c>
      <c r="F291" s="1">
        <v>605</v>
      </c>
    </row>
    <row r="292" spans="1:6" ht="30">
      <c r="A292" s="1" t="s">
        <v>110</v>
      </c>
      <c r="B292" s="1" t="s">
        <v>30</v>
      </c>
      <c r="C292" s="1" t="str">
        <f>TEXT("F18028004038","00000")</f>
        <v>F18028004038</v>
      </c>
      <c r="D292" s="1" t="s">
        <v>367</v>
      </c>
      <c r="E292" s="1">
        <v>9583412690</v>
      </c>
      <c r="F292" s="1">
        <v>605</v>
      </c>
    </row>
    <row r="293" spans="1:6" ht="30">
      <c r="A293" s="1" t="s">
        <v>61</v>
      </c>
      <c r="B293" s="1" t="s">
        <v>10</v>
      </c>
      <c r="C293" s="1" t="str">
        <f>TEXT("F18041002008","00000")</f>
        <v>F18041002008</v>
      </c>
      <c r="D293" s="1" t="s">
        <v>368</v>
      </c>
      <c r="E293" s="1">
        <v>8480929511</v>
      </c>
      <c r="F293" s="1">
        <v>605</v>
      </c>
    </row>
    <row r="294" spans="1:6" ht="30">
      <c r="A294" s="1" t="s">
        <v>369</v>
      </c>
      <c r="B294" s="1" t="s">
        <v>10</v>
      </c>
      <c r="C294" s="1" t="str">
        <f>TEXT("F18047002015","00000")</f>
        <v>F18047002015</v>
      </c>
      <c r="D294" s="1" t="s">
        <v>370</v>
      </c>
      <c r="E294" s="1">
        <v>9348107764</v>
      </c>
      <c r="F294" s="1">
        <v>605</v>
      </c>
    </row>
    <row r="295" spans="1:6" ht="30">
      <c r="A295" s="1" t="s">
        <v>13</v>
      </c>
      <c r="B295" s="1" t="s">
        <v>10</v>
      </c>
      <c r="C295" s="1" t="str">
        <f>TEXT("F18060002101","00000")</f>
        <v>F18060002101</v>
      </c>
      <c r="D295" s="1" t="s">
        <v>371</v>
      </c>
      <c r="E295" s="1">
        <v>9090623424</v>
      </c>
      <c r="F295" s="1">
        <v>605</v>
      </c>
    </row>
    <row r="296" spans="1:6" ht="30">
      <c r="A296" s="1" t="s">
        <v>13</v>
      </c>
      <c r="B296" s="1" t="s">
        <v>30</v>
      </c>
      <c r="C296" s="1" t="str">
        <f>TEXT("F18060004031","00000")</f>
        <v>F18060004031</v>
      </c>
      <c r="D296" s="1" t="s">
        <v>372</v>
      </c>
      <c r="E296" s="1">
        <v>9439016195</v>
      </c>
      <c r="F296" s="1">
        <v>605</v>
      </c>
    </row>
    <row r="297" spans="1:6" ht="30">
      <c r="A297" s="1" t="s">
        <v>373</v>
      </c>
      <c r="B297" s="1" t="s">
        <v>14</v>
      </c>
      <c r="C297" s="1" t="str">
        <f>TEXT("F18094001029","00000")</f>
        <v>F18094001029</v>
      </c>
      <c r="D297" s="1" t="s">
        <v>374</v>
      </c>
      <c r="E297" s="1">
        <v>7064611688</v>
      </c>
      <c r="F297" s="1">
        <v>605</v>
      </c>
    </row>
    <row r="298" spans="1:6">
      <c r="A298" s="1" t="s">
        <v>375</v>
      </c>
      <c r="B298" s="1" t="s">
        <v>30</v>
      </c>
      <c r="C298" s="1" t="str">
        <f>TEXT("F18157004035","00000")</f>
        <v>F18157004035</v>
      </c>
      <c r="D298" s="1" t="s">
        <v>376</v>
      </c>
      <c r="E298" s="1">
        <v>7381334290</v>
      </c>
      <c r="F298" s="1">
        <v>605</v>
      </c>
    </row>
    <row r="299" spans="1:6" ht="30">
      <c r="A299" s="1" t="s">
        <v>100</v>
      </c>
      <c r="B299" s="1" t="s">
        <v>10</v>
      </c>
      <c r="C299" s="1" t="str">
        <f>TEXT("F18164002003","00000")</f>
        <v>F18164002003</v>
      </c>
      <c r="D299" s="1" t="s">
        <v>377</v>
      </c>
      <c r="E299" s="1">
        <v>9437177467</v>
      </c>
      <c r="F299" s="1">
        <v>605</v>
      </c>
    </row>
    <row r="300" spans="1:6" ht="30">
      <c r="A300" s="1" t="s">
        <v>100</v>
      </c>
      <c r="B300" s="1" t="s">
        <v>16</v>
      </c>
      <c r="C300" s="1" t="str">
        <f>TEXT("F18164010002","00000")</f>
        <v>F18164010002</v>
      </c>
      <c r="D300" s="1" t="s">
        <v>378</v>
      </c>
      <c r="E300" s="1">
        <v>9576845626</v>
      </c>
      <c r="F300" s="1">
        <v>605</v>
      </c>
    </row>
    <row r="301" spans="1:6" ht="30">
      <c r="A301" s="1" t="s">
        <v>83</v>
      </c>
      <c r="B301" s="1" t="s">
        <v>30</v>
      </c>
      <c r="C301" s="1" t="str">
        <f>TEXT("F18168004028","00000")</f>
        <v>F18168004028</v>
      </c>
      <c r="D301" s="1" t="s">
        <v>379</v>
      </c>
      <c r="E301" s="1">
        <v>9078114136</v>
      </c>
      <c r="F301" s="1">
        <v>605</v>
      </c>
    </row>
    <row r="302" spans="1:6" ht="30">
      <c r="A302" s="1" t="s">
        <v>37</v>
      </c>
      <c r="B302" s="1" t="s">
        <v>30</v>
      </c>
      <c r="C302" s="1" t="str">
        <f>TEXT("F18013004059","00000")</f>
        <v>F18013004059</v>
      </c>
      <c r="D302" s="1" t="s">
        <v>380</v>
      </c>
      <c r="E302" s="1">
        <v>8599852117</v>
      </c>
      <c r="F302" s="1">
        <v>604</v>
      </c>
    </row>
    <row r="303" spans="1:6" ht="30">
      <c r="A303" s="1" t="s">
        <v>37</v>
      </c>
      <c r="B303" s="1" t="s">
        <v>26</v>
      </c>
      <c r="C303" s="1" t="str">
        <f>TEXT("F18013009020","00000")</f>
        <v>F18013009020</v>
      </c>
      <c r="D303" s="1" t="s">
        <v>381</v>
      </c>
      <c r="E303" s="1">
        <v>9438482945</v>
      </c>
      <c r="F303" s="1">
        <v>604</v>
      </c>
    </row>
    <row r="304" spans="1:6" ht="30">
      <c r="A304" s="1" t="s">
        <v>37</v>
      </c>
      <c r="B304" s="1" t="s">
        <v>382</v>
      </c>
      <c r="C304" s="1" t="str">
        <f>TEXT("F18013021026","00000")</f>
        <v>F18013021026</v>
      </c>
      <c r="D304" s="1" t="s">
        <v>383</v>
      </c>
      <c r="E304" s="1">
        <v>8658294582</v>
      </c>
      <c r="F304" s="1">
        <v>604</v>
      </c>
    </row>
    <row r="305" spans="1:6">
      <c r="A305" s="1" t="s">
        <v>44</v>
      </c>
      <c r="B305" s="1" t="s">
        <v>30</v>
      </c>
      <c r="C305" s="1" t="str">
        <f>TEXT("F18021004050","00000")</f>
        <v>F18021004050</v>
      </c>
      <c r="D305" s="1" t="s">
        <v>384</v>
      </c>
      <c r="E305" s="1">
        <v>8298399534</v>
      </c>
      <c r="F305" s="1">
        <v>604</v>
      </c>
    </row>
    <row r="306" spans="1:6" ht="30">
      <c r="A306" s="1" t="s">
        <v>172</v>
      </c>
      <c r="B306" s="1" t="s">
        <v>30</v>
      </c>
      <c r="C306" s="1" t="str">
        <f>TEXT("F18039004059","00000")</f>
        <v>F18039004059</v>
      </c>
      <c r="D306" s="1" t="s">
        <v>385</v>
      </c>
      <c r="E306" s="1">
        <v>8480866914</v>
      </c>
      <c r="F306" s="1">
        <v>604</v>
      </c>
    </row>
    <row r="307" spans="1:6" ht="30">
      <c r="A307" s="1" t="s">
        <v>252</v>
      </c>
      <c r="B307" s="1" t="s">
        <v>10</v>
      </c>
      <c r="C307" s="1" t="str">
        <f>TEXT("F18049002081","00000")</f>
        <v>F18049002081</v>
      </c>
      <c r="D307" s="1" t="s">
        <v>386</v>
      </c>
      <c r="E307" s="1">
        <v>9556697186</v>
      </c>
      <c r="F307" s="1">
        <v>604</v>
      </c>
    </row>
    <row r="308" spans="1:6" ht="30">
      <c r="A308" s="1" t="s">
        <v>254</v>
      </c>
      <c r="B308" s="1" t="s">
        <v>14</v>
      </c>
      <c r="C308" s="1" t="str">
        <f>TEXT("F18055001021","00000")</f>
        <v>F18055001021</v>
      </c>
      <c r="D308" s="1" t="s">
        <v>387</v>
      </c>
      <c r="E308" s="1">
        <v>7749921014</v>
      </c>
      <c r="F308" s="1">
        <v>604</v>
      </c>
    </row>
    <row r="309" spans="1:6" ht="30">
      <c r="A309" s="1" t="s">
        <v>13</v>
      </c>
      <c r="B309" s="1" t="s">
        <v>14</v>
      </c>
      <c r="C309" s="1" t="str">
        <f>TEXT("F18060001052","00000")</f>
        <v>F18060001052</v>
      </c>
      <c r="D309" s="1" t="s">
        <v>388</v>
      </c>
      <c r="E309" s="1">
        <v>8280309232</v>
      </c>
      <c r="F309" s="1">
        <v>604</v>
      </c>
    </row>
    <row r="310" spans="1:6" ht="30">
      <c r="A310" s="1" t="s">
        <v>13</v>
      </c>
      <c r="B310" s="1" t="s">
        <v>30</v>
      </c>
      <c r="C310" s="1" t="str">
        <f>TEXT("F18060004122","00000")</f>
        <v>F18060004122</v>
      </c>
      <c r="D310" s="1" t="s">
        <v>389</v>
      </c>
      <c r="E310" s="1">
        <v>7438040081</v>
      </c>
      <c r="F310" s="1">
        <v>604</v>
      </c>
    </row>
    <row r="311" spans="1:6" ht="30">
      <c r="A311" s="1" t="s">
        <v>13</v>
      </c>
      <c r="B311" s="1" t="s">
        <v>16</v>
      </c>
      <c r="C311" s="1" t="str">
        <f>TEXT("F18060010085","00000")</f>
        <v>F18060010085</v>
      </c>
      <c r="D311" s="1" t="s">
        <v>390</v>
      </c>
      <c r="E311" s="1">
        <v>9078143132</v>
      </c>
      <c r="F311" s="1">
        <v>604</v>
      </c>
    </row>
    <row r="312" spans="1:6" ht="30">
      <c r="A312" s="1" t="s">
        <v>156</v>
      </c>
      <c r="B312" s="1" t="s">
        <v>14</v>
      </c>
      <c r="C312" s="1" t="str">
        <f>TEXT("F18061001015","00000")</f>
        <v>F18061001015</v>
      </c>
      <c r="D312" s="1" t="s">
        <v>391</v>
      </c>
      <c r="E312" s="1">
        <v>7751093012</v>
      </c>
      <c r="F312" s="1">
        <v>604</v>
      </c>
    </row>
    <row r="313" spans="1:6" ht="30">
      <c r="A313" s="1" t="s">
        <v>156</v>
      </c>
      <c r="B313" s="1" t="s">
        <v>14</v>
      </c>
      <c r="C313" s="1" t="str">
        <f>TEXT("F18061001051","00000")</f>
        <v>F18061001051</v>
      </c>
      <c r="D313" s="1" t="s">
        <v>392</v>
      </c>
      <c r="E313" s="1">
        <v>8339998595</v>
      </c>
      <c r="F313" s="1">
        <v>604</v>
      </c>
    </row>
    <row r="314" spans="1:6" ht="30">
      <c r="A314" s="1" t="s">
        <v>156</v>
      </c>
      <c r="B314" s="1" t="s">
        <v>30</v>
      </c>
      <c r="C314" s="1" t="str">
        <f>TEXT("F18061004055","00000")</f>
        <v>F18061004055</v>
      </c>
      <c r="D314" s="1" t="s">
        <v>393</v>
      </c>
      <c r="E314" s="1">
        <v>7326917591</v>
      </c>
      <c r="F314" s="1">
        <v>604</v>
      </c>
    </row>
    <row r="315" spans="1:6" ht="30">
      <c r="A315" s="1" t="s">
        <v>156</v>
      </c>
      <c r="B315" s="1" t="s">
        <v>16</v>
      </c>
      <c r="C315" s="1" t="str">
        <f>TEXT("F18061010041","00000")</f>
        <v>F18061010041</v>
      </c>
      <c r="D315" s="1" t="s">
        <v>394</v>
      </c>
      <c r="E315" s="1">
        <v>7008276130</v>
      </c>
      <c r="F315" s="1">
        <v>604</v>
      </c>
    </row>
    <row r="316" spans="1:6" ht="30">
      <c r="A316" s="1" t="s">
        <v>395</v>
      </c>
      <c r="B316" s="1" t="s">
        <v>30</v>
      </c>
      <c r="C316" s="1" t="str">
        <f>TEXT("F18067004150","00000")</f>
        <v>F18067004150</v>
      </c>
      <c r="D316" s="1" t="s">
        <v>396</v>
      </c>
      <c r="E316" s="1">
        <v>8114958127</v>
      </c>
      <c r="F316" s="1">
        <v>604</v>
      </c>
    </row>
    <row r="317" spans="1:6" ht="30">
      <c r="A317" s="1" t="s">
        <v>121</v>
      </c>
      <c r="B317" s="1" t="s">
        <v>30</v>
      </c>
      <c r="C317" s="1" t="str">
        <f>TEXT("F18070004017","00000")</f>
        <v>F18070004017</v>
      </c>
      <c r="D317" s="1" t="s">
        <v>397</v>
      </c>
      <c r="E317" s="1">
        <v>8457908341</v>
      </c>
      <c r="F317" s="1">
        <v>604</v>
      </c>
    </row>
    <row r="318" spans="1:6" ht="30">
      <c r="A318" s="1" t="s">
        <v>33</v>
      </c>
      <c r="B318" s="1" t="s">
        <v>30</v>
      </c>
      <c r="C318" s="1" t="str">
        <f>TEXT("F18071004004","00000")</f>
        <v>F18071004004</v>
      </c>
      <c r="D318" s="1" t="s">
        <v>398</v>
      </c>
      <c r="E318" s="1">
        <v>9668121202</v>
      </c>
      <c r="F318" s="1">
        <v>604</v>
      </c>
    </row>
    <row r="319" spans="1:6">
      <c r="A319" s="1" t="s">
        <v>399</v>
      </c>
      <c r="B319" s="1" t="s">
        <v>14</v>
      </c>
      <c r="C319" s="1" t="str">
        <f>TEXT("F18122001038","00000")</f>
        <v>F18122001038</v>
      </c>
      <c r="D319" s="1" t="s">
        <v>400</v>
      </c>
      <c r="E319" s="1">
        <v>9776392448</v>
      </c>
      <c r="F319" s="1">
        <v>604</v>
      </c>
    </row>
    <row r="320" spans="1:6" ht="30">
      <c r="A320" s="1" t="s">
        <v>100</v>
      </c>
      <c r="B320" s="1" t="s">
        <v>14</v>
      </c>
      <c r="C320" s="1" t="str">
        <f>TEXT("F18164001020","00000")</f>
        <v>F18164001020</v>
      </c>
      <c r="D320" s="1" t="s">
        <v>401</v>
      </c>
      <c r="E320" s="1">
        <v>9439410864</v>
      </c>
      <c r="F320" s="1">
        <v>604</v>
      </c>
    </row>
    <row r="321" spans="1:6" ht="30">
      <c r="A321" s="1" t="s">
        <v>79</v>
      </c>
      <c r="B321" s="1" t="s">
        <v>10</v>
      </c>
      <c r="C321" s="1" t="str">
        <f>TEXT("F18012002043","00000")</f>
        <v>F18012002043</v>
      </c>
      <c r="D321" s="1" t="s">
        <v>402</v>
      </c>
      <c r="E321" s="1">
        <v>7381320276</v>
      </c>
      <c r="F321" s="1">
        <v>603</v>
      </c>
    </row>
    <row r="322" spans="1:6" ht="30">
      <c r="A322" s="1" t="s">
        <v>79</v>
      </c>
      <c r="B322" s="1" t="s">
        <v>30</v>
      </c>
      <c r="C322" s="1" t="str">
        <f>TEXT("F18012004037","00000")</f>
        <v>F18012004037</v>
      </c>
      <c r="D322" s="1" t="s">
        <v>403</v>
      </c>
      <c r="E322" s="1">
        <v>7205853057</v>
      </c>
      <c r="F322" s="1">
        <v>603</v>
      </c>
    </row>
    <row r="323" spans="1:6">
      <c r="A323" s="1" t="s">
        <v>44</v>
      </c>
      <c r="B323" s="1" t="s">
        <v>14</v>
      </c>
      <c r="C323" s="1" t="str">
        <f>TEXT("F18021001018","00000")</f>
        <v>F18021001018</v>
      </c>
      <c r="D323" s="1" t="s">
        <v>404</v>
      </c>
      <c r="E323" s="1">
        <v>9938757462</v>
      </c>
      <c r="F323" s="1">
        <v>603</v>
      </c>
    </row>
    <row r="324" spans="1:6">
      <c r="A324" s="1" t="s">
        <v>44</v>
      </c>
      <c r="B324" s="1" t="s">
        <v>30</v>
      </c>
      <c r="C324" s="1" t="str">
        <f>TEXT("F18021004044","00000")</f>
        <v>F18021004044</v>
      </c>
      <c r="D324" s="1" t="s">
        <v>405</v>
      </c>
      <c r="E324" s="1">
        <v>9439702632</v>
      </c>
      <c r="F324" s="1">
        <v>603</v>
      </c>
    </row>
    <row r="325" spans="1:6">
      <c r="A325" s="1" t="s">
        <v>44</v>
      </c>
      <c r="B325" s="1" t="s">
        <v>30</v>
      </c>
      <c r="C325" s="1" t="str">
        <f>TEXT("F18021004068","00000")</f>
        <v>F18021004068</v>
      </c>
      <c r="D325" s="1" t="s">
        <v>406</v>
      </c>
      <c r="E325" s="1">
        <v>7250697139</v>
      </c>
      <c r="F325" s="1">
        <v>603</v>
      </c>
    </row>
    <row r="326" spans="1:6" ht="30">
      <c r="A326" s="1" t="s">
        <v>110</v>
      </c>
      <c r="B326" s="1" t="s">
        <v>23</v>
      </c>
      <c r="C326" s="1" t="str">
        <f>TEXT("F18028003001","00000")</f>
        <v>F18028003001</v>
      </c>
      <c r="D326" s="1" t="s">
        <v>407</v>
      </c>
      <c r="E326" s="1">
        <v>7978618573</v>
      </c>
      <c r="F326" s="1">
        <v>603</v>
      </c>
    </row>
    <row r="327" spans="1:6" ht="30">
      <c r="A327" s="1" t="s">
        <v>110</v>
      </c>
      <c r="B327" s="1" t="s">
        <v>30</v>
      </c>
      <c r="C327" s="1" t="str">
        <f>TEXT("F18028004040","00000")</f>
        <v>F18028004040</v>
      </c>
      <c r="D327" s="1" t="s">
        <v>351</v>
      </c>
      <c r="E327" s="1">
        <v>8480764964</v>
      </c>
      <c r="F327" s="1">
        <v>603</v>
      </c>
    </row>
    <row r="328" spans="1:6" ht="30">
      <c r="A328" s="1" t="s">
        <v>408</v>
      </c>
      <c r="B328" s="1" t="s">
        <v>10</v>
      </c>
      <c r="C328" s="1" t="str">
        <f>TEXT("F18040002015","00000")</f>
        <v>F18040002015</v>
      </c>
      <c r="D328" s="1" t="s">
        <v>409</v>
      </c>
      <c r="E328" s="1">
        <v>9777573881</v>
      </c>
      <c r="F328" s="1">
        <v>603</v>
      </c>
    </row>
    <row r="329" spans="1:6" ht="30">
      <c r="A329" s="1" t="s">
        <v>13</v>
      </c>
      <c r="B329" s="1" t="s">
        <v>30</v>
      </c>
      <c r="C329" s="1" t="str">
        <f>TEXT("F18060004120","00000")</f>
        <v>F18060004120</v>
      </c>
      <c r="D329" s="1" t="s">
        <v>410</v>
      </c>
      <c r="E329" s="1">
        <v>9439414985</v>
      </c>
      <c r="F329" s="1">
        <v>603</v>
      </c>
    </row>
    <row r="330" spans="1:6" ht="30">
      <c r="A330" s="1" t="s">
        <v>156</v>
      </c>
      <c r="B330" s="1" t="s">
        <v>30</v>
      </c>
      <c r="C330" s="1" t="str">
        <f>TEXT("F18061004027","00000")</f>
        <v>F18061004027</v>
      </c>
      <c r="D330" s="1" t="s">
        <v>411</v>
      </c>
      <c r="E330" s="1">
        <v>7751850134</v>
      </c>
      <c r="F330" s="1">
        <v>603</v>
      </c>
    </row>
    <row r="331" spans="1:6" ht="30">
      <c r="A331" s="1" t="s">
        <v>412</v>
      </c>
      <c r="B331" s="1" t="s">
        <v>30</v>
      </c>
      <c r="C331" s="1" t="str">
        <f>TEXT("F18065004054","00000")</f>
        <v>F18065004054</v>
      </c>
      <c r="D331" s="1" t="s">
        <v>413</v>
      </c>
      <c r="E331" s="1">
        <v>8596060259</v>
      </c>
      <c r="F331" s="1">
        <v>603</v>
      </c>
    </row>
    <row r="332" spans="1:6" ht="30">
      <c r="A332" s="1" t="s">
        <v>277</v>
      </c>
      <c r="B332" s="1" t="s">
        <v>30</v>
      </c>
      <c r="C332" s="1" t="str">
        <f>TEXT("F18069004036","00000")</f>
        <v>F18069004036</v>
      </c>
      <c r="D332" s="1" t="s">
        <v>414</v>
      </c>
      <c r="E332" s="1">
        <v>9348263857</v>
      </c>
      <c r="F332" s="1">
        <v>603</v>
      </c>
    </row>
    <row r="333" spans="1:6" ht="30">
      <c r="A333" s="1" t="s">
        <v>277</v>
      </c>
      <c r="B333" s="1" t="s">
        <v>30</v>
      </c>
      <c r="C333" s="1" t="str">
        <f>TEXT("F18069004071","00000")</f>
        <v>F18069004071</v>
      </c>
      <c r="D333" s="1" t="s">
        <v>415</v>
      </c>
      <c r="E333" s="1">
        <v>7873331294</v>
      </c>
      <c r="F333" s="1">
        <v>603</v>
      </c>
    </row>
    <row r="334" spans="1:6" ht="30">
      <c r="A334" s="1" t="s">
        <v>187</v>
      </c>
      <c r="B334" s="1" t="s">
        <v>30</v>
      </c>
      <c r="C334" s="1" t="str">
        <f>TEXT("F18075004119","00000")</f>
        <v>F18075004119</v>
      </c>
      <c r="D334" s="1" t="s">
        <v>416</v>
      </c>
      <c r="E334" s="1">
        <v>8480236432</v>
      </c>
      <c r="F334" s="1">
        <v>603</v>
      </c>
    </row>
    <row r="335" spans="1:6" ht="30">
      <c r="A335" s="1" t="s">
        <v>113</v>
      </c>
      <c r="B335" s="1" t="s">
        <v>10</v>
      </c>
      <c r="C335" s="1" t="str">
        <f>TEXT("F18091002024","00000")</f>
        <v>F18091002024</v>
      </c>
      <c r="D335" s="1" t="s">
        <v>417</v>
      </c>
      <c r="E335" s="1">
        <v>9078349041</v>
      </c>
      <c r="F335" s="1">
        <v>603</v>
      </c>
    </row>
    <row r="336" spans="1:6" ht="30">
      <c r="A336" s="1" t="s">
        <v>96</v>
      </c>
      <c r="B336" s="1" t="s">
        <v>14</v>
      </c>
      <c r="C336" s="1" t="str">
        <f>TEXT("F18096001030","00000")</f>
        <v>F18096001030</v>
      </c>
      <c r="D336" s="1" t="s">
        <v>418</v>
      </c>
      <c r="E336" s="1">
        <v>9776964763</v>
      </c>
      <c r="F336" s="1">
        <v>603</v>
      </c>
    </row>
    <row r="337" spans="1:6" ht="30">
      <c r="A337" s="1" t="s">
        <v>419</v>
      </c>
      <c r="B337" s="1" t="s">
        <v>30</v>
      </c>
      <c r="C337" s="1" t="str">
        <f>TEXT("F18163004005","00000")</f>
        <v>F18163004005</v>
      </c>
      <c r="D337" s="1" t="s">
        <v>420</v>
      </c>
      <c r="E337" s="1">
        <v>9078863515</v>
      </c>
      <c r="F337" s="1">
        <v>603</v>
      </c>
    </row>
    <row r="338" spans="1:6" ht="30">
      <c r="A338" s="1" t="s">
        <v>37</v>
      </c>
      <c r="B338" s="1" t="s">
        <v>10</v>
      </c>
      <c r="C338" s="1" t="str">
        <f>TEXT("F18013002010","00000")</f>
        <v>F18013002010</v>
      </c>
      <c r="D338" s="1" t="s">
        <v>421</v>
      </c>
      <c r="E338" s="1">
        <v>8114814275</v>
      </c>
      <c r="F338" s="1">
        <v>602</v>
      </c>
    </row>
    <row r="339" spans="1:6">
      <c r="A339" s="1" t="s">
        <v>25</v>
      </c>
      <c r="B339" s="1" t="s">
        <v>30</v>
      </c>
      <c r="C339" s="1" t="str">
        <f>TEXT("F18019004045","00000")</f>
        <v>F18019004045</v>
      </c>
      <c r="D339" s="1" t="s">
        <v>422</v>
      </c>
      <c r="E339" s="1">
        <v>7008184611</v>
      </c>
      <c r="F339" s="1">
        <v>602</v>
      </c>
    </row>
    <row r="340" spans="1:6">
      <c r="A340" s="1" t="s">
        <v>25</v>
      </c>
      <c r="B340" s="1" t="s">
        <v>30</v>
      </c>
      <c r="C340" s="1" t="str">
        <f>TEXT("F18019004067","00000")</f>
        <v>F18019004067</v>
      </c>
      <c r="D340" s="1" t="s">
        <v>423</v>
      </c>
      <c r="E340" s="1">
        <v>9348688407</v>
      </c>
      <c r="F340" s="1">
        <v>602</v>
      </c>
    </row>
    <row r="341" spans="1:6">
      <c r="A341" s="1" t="s">
        <v>25</v>
      </c>
      <c r="B341" s="1" t="s">
        <v>26</v>
      </c>
      <c r="C341" s="1" t="str">
        <f>TEXT("F18019009022","00000")</f>
        <v>F18019009022</v>
      </c>
      <c r="D341" s="1" t="s">
        <v>424</v>
      </c>
      <c r="E341" s="1">
        <v>9438417420</v>
      </c>
      <c r="F341" s="1">
        <v>602</v>
      </c>
    </row>
    <row r="342" spans="1:6" ht="45">
      <c r="A342" s="1" t="s">
        <v>118</v>
      </c>
      <c r="B342" s="1" t="s">
        <v>30</v>
      </c>
      <c r="C342" s="1" t="str">
        <f>TEXT("F18030004022","00000")</f>
        <v>F18030004022</v>
      </c>
      <c r="D342" s="1" t="s">
        <v>425</v>
      </c>
      <c r="E342" s="1">
        <v>8763776381</v>
      </c>
      <c r="F342" s="1">
        <v>602</v>
      </c>
    </row>
    <row r="343" spans="1:6" ht="30">
      <c r="A343" s="1" t="s">
        <v>172</v>
      </c>
      <c r="B343" s="1" t="s">
        <v>10</v>
      </c>
      <c r="C343" s="1" t="str">
        <f>TEXT("F18039002031","00000")</f>
        <v>F18039002031</v>
      </c>
      <c r="D343" s="1" t="s">
        <v>426</v>
      </c>
      <c r="E343" s="1">
        <v>8480873150</v>
      </c>
      <c r="F343" s="1">
        <v>602</v>
      </c>
    </row>
    <row r="344" spans="1:6" ht="30">
      <c r="A344" s="1" t="s">
        <v>13</v>
      </c>
      <c r="B344" s="1" t="s">
        <v>14</v>
      </c>
      <c r="C344" s="1" t="str">
        <f>TEXT("F18060001018","00000")</f>
        <v>F18060001018</v>
      </c>
      <c r="D344" s="1" t="s">
        <v>427</v>
      </c>
      <c r="E344" s="1">
        <v>9078514912</v>
      </c>
      <c r="F344" s="1">
        <v>602</v>
      </c>
    </row>
    <row r="345" spans="1:6" ht="30">
      <c r="A345" s="1" t="s">
        <v>13</v>
      </c>
      <c r="B345" s="1" t="s">
        <v>10</v>
      </c>
      <c r="C345" s="1" t="str">
        <f>TEXT("F18060002047","00000")</f>
        <v>F18060002047</v>
      </c>
      <c r="D345" s="1" t="s">
        <v>428</v>
      </c>
      <c r="E345" s="1">
        <v>9938594047</v>
      </c>
      <c r="F345" s="1">
        <v>602</v>
      </c>
    </row>
    <row r="346" spans="1:6" ht="30">
      <c r="A346" s="1" t="s">
        <v>13</v>
      </c>
      <c r="B346" s="1" t="s">
        <v>16</v>
      </c>
      <c r="C346" s="1" t="str">
        <f>TEXT("F18060010104","00000")</f>
        <v>F18060010104</v>
      </c>
      <c r="D346" s="1" t="s">
        <v>429</v>
      </c>
      <c r="E346" s="1">
        <v>8002785112</v>
      </c>
      <c r="F346" s="1">
        <v>602</v>
      </c>
    </row>
    <row r="347" spans="1:6" ht="30">
      <c r="A347" s="1" t="s">
        <v>130</v>
      </c>
      <c r="B347" s="1" t="s">
        <v>58</v>
      </c>
      <c r="C347" s="1" t="str">
        <f>TEXT("F18066007003","00000")</f>
        <v>F18066007003</v>
      </c>
      <c r="D347" s="1" t="s">
        <v>430</v>
      </c>
      <c r="E347" s="1">
        <v>9438740898</v>
      </c>
      <c r="F347" s="1">
        <v>602</v>
      </c>
    </row>
    <row r="348" spans="1:6" ht="30">
      <c r="A348" s="1" t="s">
        <v>187</v>
      </c>
      <c r="B348" s="1" t="s">
        <v>30</v>
      </c>
      <c r="C348" s="1" t="str">
        <f>TEXT("F18075004117","00000")</f>
        <v>F18075004117</v>
      </c>
      <c r="D348" s="1" t="s">
        <v>431</v>
      </c>
      <c r="E348" s="1">
        <v>8114797630</v>
      </c>
      <c r="F348" s="1">
        <v>602</v>
      </c>
    </row>
    <row r="349" spans="1:6" ht="30">
      <c r="A349" s="1" t="s">
        <v>226</v>
      </c>
      <c r="B349" s="1" t="s">
        <v>228</v>
      </c>
      <c r="C349" s="1" t="str">
        <f>TEXT("F18088052114","00000")</f>
        <v>F18088052114</v>
      </c>
      <c r="D349" s="1" t="s">
        <v>432</v>
      </c>
      <c r="E349" s="1">
        <v>7008070793</v>
      </c>
      <c r="F349" s="1">
        <v>602</v>
      </c>
    </row>
    <row r="350" spans="1:6" ht="30">
      <c r="A350" s="1" t="s">
        <v>150</v>
      </c>
      <c r="B350" s="1" t="s">
        <v>16</v>
      </c>
      <c r="C350" s="1" t="str">
        <f>TEXT("F18103010009","00000")</f>
        <v>F18103010009</v>
      </c>
      <c r="D350" s="1" t="s">
        <v>433</v>
      </c>
      <c r="E350" s="1">
        <v>9348449825</v>
      </c>
      <c r="F350" s="1">
        <v>602</v>
      </c>
    </row>
    <row r="351" spans="1:6" ht="30">
      <c r="A351" s="1" t="s">
        <v>150</v>
      </c>
      <c r="B351" s="1" t="s">
        <v>16</v>
      </c>
      <c r="C351" s="1" t="str">
        <f>TEXT("F18103010015","00000")</f>
        <v>F18103010015</v>
      </c>
      <c r="D351" s="1" t="s">
        <v>434</v>
      </c>
      <c r="E351" s="1">
        <v>9431363166</v>
      </c>
      <c r="F351" s="1">
        <v>602</v>
      </c>
    </row>
    <row r="352" spans="1:6" ht="30">
      <c r="A352" s="1" t="s">
        <v>435</v>
      </c>
      <c r="B352" s="1" t="s">
        <v>30</v>
      </c>
      <c r="C352" s="1" t="str">
        <f>TEXT("F18154004024","00000")</f>
        <v>F18154004024</v>
      </c>
      <c r="D352" s="1" t="s">
        <v>436</v>
      </c>
      <c r="E352" s="1">
        <v>7008558731</v>
      </c>
      <c r="F352" s="1">
        <v>602</v>
      </c>
    </row>
    <row r="353" spans="1:6" ht="30">
      <c r="A353" s="1" t="s">
        <v>100</v>
      </c>
      <c r="B353" s="1" t="s">
        <v>10</v>
      </c>
      <c r="C353" s="1" t="str">
        <f>TEXT("F18164002055","00000")</f>
        <v>F18164002055</v>
      </c>
      <c r="D353" s="1" t="s">
        <v>437</v>
      </c>
      <c r="E353" s="1">
        <v>9438534840</v>
      </c>
      <c r="F353" s="1">
        <v>602</v>
      </c>
    </row>
    <row r="354" spans="1:6" ht="30">
      <c r="A354" s="1" t="s">
        <v>265</v>
      </c>
      <c r="B354" s="1" t="s">
        <v>10</v>
      </c>
      <c r="C354" s="1" t="str">
        <f>TEXT("F18004002038","00000")</f>
        <v>F18004002038</v>
      </c>
      <c r="D354" s="1" t="s">
        <v>438</v>
      </c>
      <c r="E354" s="1">
        <v>9668198909</v>
      </c>
      <c r="F354" s="1">
        <v>601</v>
      </c>
    </row>
    <row r="355" spans="1:6" ht="30">
      <c r="A355" s="1" t="s">
        <v>37</v>
      </c>
      <c r="B355" s="1" t="s">
        <v>26</v>
      </c>
      <c r="C355" s="1" t="str">
        <f>TEXT("F18013009027","00000")</f>
        <v>F18013009027</v>
      </c>
      <c r="D355" s="1" t="s">
        <v>439</v>
      </c>
      <c r="E355" s="1">
        <v>8658081627</v>
      </c>
      <c r="F355" s="1">
        <v>601</v>
      </c>
    </row>
    <row r="356" spans="1:6" ht="30">
      <c r="A356" s="1" t="s">
        <v>195</v>
      </c>
      <c r="B356" s="1" t="s">
        <v>30</v>
      </c>
      <c r="C356" s="1" t="str">
        <f>TEXT("F18018004039","00000")</f>
        <v>F18018004039</v>
      </c>
      <c r="D356" s="1" t="s">
        <v>440</v>
      </c>
      <c r="E356" s="1">
        <v>7873969645</v>
      </c>
      <c r="F356" s="1">
        <v>601</v>
      </c>
    </row>
    <row r="357" spans="1:6">
      <c r="A357" s="1" t="s">
        <v>9</v>
      </c>
      <c r="B357" s="1" t="s">
        <v>30</v>
      </c>
      <c r="C357" s="1" t="str">
        <f>TEXT("F18020004001","00000")</f>
        <v>F18020004001</v>
      </c>
      <c r="D357" s="1" t="s">
        <v>441</v>
      </c>
      <c r="E357" s="1">
        <v>9556064024</v>
      </c>
      <c r="F357" s="1">
        <v>601</v>
      </c>
    </row>
    <row r="358" spans="1:6">
      <c r="A358" s="1" t="s">
        <v>44</v>
      </c>
      <c r="B358" s="1" t="s">
        <v>30</v>
      </c>
      <c r="C358" s="1" t="str">
        <f>TEXT("F18021004045","00000")</f>
        <v>F18021004045</v>
      </c>
      <c r="D358" s="1" t="s">
        <v>442</v>
      </c>
      <c r="E358" s="1">
        <v>7381665664</v>
      </c>
      <c r="F358" s="1">
        <v>601</v>
      </c>
    </row>
    <row r="359" spans="1:6" ht="45">
      <c r="A359" s="1" t="s">
        <v>118</v>
      </c>
      <c r="B359" s="1" t="s">
        <v>30</v>
      </c>
      <c r="C359" s="1" t="str">
        <f>TEXT("F18030004043","00000")</f>
        <v>F18030004043</v>
      </c>
      <c r="D359" s="1" t="s">
        <v>443</v>
      </c>
      <c r="E359" s="1">
        <v>7656891211</v>
      </c>
      <c r="F359" s="1">
        <v>601</v>
      </c>
    </row>
    <row r="360" spans="1:6" ht="30">
      <c r="A360" s="1" t="s">
        <v>172</v>
      </c>
      <c r="B360" s="1" t="s">
        <v>23</v>
      </c>
      <c r="C360" s="1" t="str">
        <f>TEXT("F18039003022","00000")</f>
        <v>F18039003022</v>
      </c>
      <c r="D360" s="1" t="s">
        <v>444</v>
      </c>
      <c r="E360" s="1">
        <v>8480872498</v>
      </c>
      <c r="F360" s="1">
        <v>601</v>
      </c>
    </row>
    <row r="361" spans="1:6" ht="30">
      <c r="A361" s="1" t="s">
        <v>13</v>
      </c>
      <c r="B361" s="1" t="s">
        <v>14</v>
      </c>
      <c r="C361" s="1" t="str">
        <f>TEXT("F18060001017","00000")</f>
        <v>F18060001017</v>
      </c>
      <c r="D361" s="1" t="s">
        <v>445</v>
      </c>
      <c r="E361" s="1">
        <v>8114600699</v>
      </c>
      <c r="F361" s="1">
        <v>601</v>
      </c>
    </row>
    <row r="362" spans="1:6" ht="30">
      <c r="A362" s="1" t="s">
        <v>13</v>
      </c>
      <c r="B362" s="1" t="s">
        <v>16</v>
      </c>
      <c r="C362" s="1" t="str">
        <f>TEXT("F18060010095","00000")</f>
        <v>F18060010095</v>
      </c>
      <c r="D362" s="1" t="s">
        <v>446</v>
      </c>
      <c r="E362" s="1">
        <v>9439188129</v>
      </c>
      <c r="F362" s="1">
        <v>601</v>
      </c>
    </row>
    <row r="363" spans="1:6" ht="30">
      <c r="A363" s="1" t="s">
        <v>156</v>
      </c>
      <c r="B363" s="1" t="s">
        <v>14</v>
      </c>
      <c r="C363" s="1" t="str">
        <f>TEXT("F18061001038","00000")</f>
        <v>F18061001038</v>
      </c>
      <c r="D363" s="1" t="s">
        <v>447</v>
      </c>
      <c r="E363" s="1">
        <v>9090597275</v>
      </c>
      <c r="F363" s="1">
        <v>601</v>
      </c>
    </row>
    <row r="364" spans="1:6" ht="30">
      <c r="A364" s="1" t="s">
        <v>156</v>
      </c>
      <c r="B364" s="1" t="s">
        <v>30</v>
      </c>
      <c r="C364" s="1" t="str">
        <f>TEXT("F18061004093","00000")</f>
        <v>F18061004093</v>
      </c>
      <c r="D364" s="1" t="s">
        <v>448</v>
      </c>
      <c r="E364" s="1">
        <v>9438100394</v>
      </c>
      <c r="F364" s="1">
        <v>601</v>
      </c>
    </row>
    <row r="365" spans="1:6" ht="30">
      <c r="A365" s="1" t="s">
        <v>156</v>
      </c>
      <c r="B365" s="1" t="s">
        <v>30</v>
      </c>
      <c r="C365" s="1" t="str">
        <f>TEXT("F18061004111","00000")</f>
        <v>F18061004111</v>
      </c>
      <c r="D365" s="1" t="s">
        <v>449</v>
      </c>
      <c r="E365" s="1">
        <v>8987044454</v>
      </c>
      <c r="F365" s="1">
        <v>601</v>
      </c>
    </row>
    <row r="366" spans="1:6" ht="30">
      <c r="A366" s="1" t="s">
        <v>412</v>
      </c>
      <c r="B366" s="1" t="s">
        <v>30</v>
      </c>
      <c r="C366" s="1" t="str">
        <f>TEXT("F18065004029","00000")</f>
        <v>F18065004029</v>
      </c>
      <c r="D366" s="1" t="s">
        <v>450</v>
      </c>
      <c r="E366" s="1">
        <v>9437461647</v>
      </c>
      <c r="F366" s="1">
        <v>601</v>
      </c>
    </row>
    <row r="367" spans="1:6" ht="30">
      <c r="A367" s="1" t="s">
        <v>130</v>
      </c>
      <c r="B367" s="1" t="s">
        <v>30</v>
      </c>
      <c r="C367" s="1" t="str">
        <f>TEXT("F18066004005","00000")</f>
        <v>F18066004005</v>
      </c>
      <c r="D367" s="1" t="s">
        <v>451</v>
      </c>
      <c r="E367" s="1">
        <v>8984832491</v>
      </c>
      <c r="F367" s="1">
        <v>601</v>
      </c>
    </row>
    <row r="368" spans="1:6" ht="30">
      <c r="A368" s="1" t="s">
        <v>130</v>
      </c>
      <c r="B368" s="1" t="s">
        <v>30</v>
      </c>
      <c r="C368" s="1" t="str">
        <f>TEXT("F18066004026","00000")</f>
        <v>F18066004026</v>
      </c>
      <c r="D368" s="1" t="s">
        <v>452</v>
      </c>
      <c r="E368" s="1">
        <v>8658873206</v>
      </c>
      <c r="F368" s="1">
        <v>601</v>
      </c>
    </row>
    <row r="369" spans="1:6" ht="30">
      <c r="A369" s="1" t="s">
        <v>226</v>
      </c>
      <c r="B369" s="1" t="s">
        <v>228</v>
      </c>
      <c r="C369" s="1" t="str">
        <f>TEXT("F18088052064","00000")</f>
        <v>F18088052064</v>
      </c>
      <c r="D369" s="1" t="s">
        <v>453</v>
      </c>
      <c r="E369" s="1">
        <v>9692033382</v>
      </c>
      <c r="F369" s="1">
        <v>601</v>
      </c>
    </row>
    <row r="370" spans="1:6" ht="30">
      <c r="A370" s="1" t="s">
        <v>113</v>
      </c>
      <c r="B370" s="1" t="s">
        <v>14</v>
      </c>
      <c r="C370" s="1" t="str">
        <f>TEXT("F18091001018","00000")</f>
        <v>F18091001018</v>
      </c>
      <c r="D370" s="1" t="s">
        <v>454</v>
      </c>
      <c r="E370" s="1">
        <v>9178695181</v>
      </c>
      <c r="F370" s="1">
        <v>601</v>
      </c>
    </row>
    <row r="371" spans="1:6" ht="30">
      <c r="A371" s="1" t="s">
        <v>113</v>
      </c>
      <c r="B371" s="1" t="s">
        <v>30</v>
      </c>
      <c r="C371" s="1" t="str">
        <f>TEXT("F18091004034","00000")</f>
        <v>F18091004034</v>
      </c>
      <c r="D371" s="1" t="s">
        <v>455</v>
      </c>
      <c r="E371" s="1">
        <v>8018877298</v>
      </c>
      <c r="F371" s="1">
        <v>601</v>
      </c>
    </row>
    <row r="372" spans="1:6" ht="30">
      <c r="A372" s="1" t="s">
        <v>96</v>
      </c>
      <c r="B372" s="1" t="s">
        <v>14</v>
      </c>
      <c r="C372" s="1" t="str">
        <f>TEXT("F18096001042","00000")</f>
        <v>F18096001042</v>
      </c>
      <c r="D372" s="1" t="s">
        <v>456</v>
      </c>
      <c r="E372" s="1">
        <v>7381532581</v>
      </c>
      <c r="F372" s="1">
        <v>601</v>
      </c>
    </row>
    <row r="373" spans="1:6" ht="30">
      <c r="A373" s="1" t="s">
        <v>142</v>
      </c>
      <c r="B373" s="1" t="s">
        <v>58</v>
      </c>
      <c r="C373" s="1" t="str">
        <f>TEXT("F18155007054","00000")</f>
        <v>F18155007054</v>
      </c>
      <c r="D373" s="1" t="s">
        <v>457</v>
      </c>
      <c r="E373" s="1">
        <v>9337131510</v>
      </c>
      <c r="F373" s="1">
        <v>601</v>
      </c>
    </row>
    <row r="374" spans="1:6" ht="30">
      <c r="A374" s="1" t="s">
        <v>100</v>
      </c>
      <c r="B374" s="1" t="s">
        <v>10</v>
      </c>
      <c r="C374" s="1" t="str">
        <f>TEXT("F18164002035","00000")</f>
        <v>F18164002035</v>
      </c>
      <c r="D374" s="1" t="s">
        <v>458</v>
      </c>
      <c r="E374" s="1">
        <v>9337272949</v>
      </c>
      <c r="F374" s="1">
        <v>601</v>
      </c>
    </row>
    <row r="375" spans="1:6" ht="30">
      <c r="A375" s="1" t="s">
        <v>304</v>
      </c>
      <c r="B375" s="1" t="s">
        <v>10</v>
      </c>
      <c r="C375" s="1" t="str">
        <f>TEXT("F18003002010","00000")</f>
        <v>F18003002010</v>
      </c>
      <c r="D375" s="1" t="s">
        <v>459</v>
      </c>
      <c r="E375" s="1">
        <v>9348519151</v>
      </c>
      <c r="F375" s="1">
        <v>600</v>
      </c>
    </row>
    <row r="376" spans="1:6" ht="30">
      <c r="A376" s="1" t="s">
        <v>243</v>
      </c>
      <c r="B376" s="1" t="s">
        <v>16</v>
      </c>
      <c r="C376" s="1" t="str">
        <f>TEXT("F18007010051","00000")</f>
        <v>F18007010051</v>
      </c>
      <c r="D376" s="1" t="s">
        <v>460</v>
      </c>
      <c r="E376" s="1">
        <v>9337310290</v>
      </c>
      <c r="F376" s="1">
        <v>600</v>
      </c>
    </row>
    <row r="377" spans="1:6" ht="30">
      <c r="A377" s="1" t="s">
        <v>79</v>
      </c>
      <c r="B377" s="1" t="s">
        <v>10</v>
      </c>
      <c r="C377" s="1" t="str">
        <f>TEXT("F18012002003","00000")</f>
        <v>F18012002003</v>
      </c>
      <c r="D377" s="1" t="s">
        <v>461</v>
      </c>
      <c r="E377" s="1">
        <v>7749810296</v>
      </c>
      <c r="F377" s="1">
        <v>600</v>
      </c>
    </row>
    <row r="378" spans="1:6" ht="30">
      <c r="A378" s="1" t="s">
        <v>172</v>
      </c>
      <c r="B378" s="1" t="s">
        <v>10</v>
      </c>
      <c r="C378" s="1" t="str">
        <f>TEXT("F18039002069","00000")</f>
        <v>F18039002069</v>
      </c>
      <c r="D378" s="1" t="s">
        <v>462</v>
      </c>
      <c r="E378" s="1">
        <v>8480873199</v>
      </c>
      <c r="F378" s="1">
        <v>600</v>
      </c>
    </row>
    <row r="379" spans="1:6" ht="30">
      <c r="A379" s="1" t="s">
        <v>13</v>
      </c>
      <c r="B379" s="1" t="s">
        <v>10</v>
      </c>
      <c r="C379" s="1" t="str">
        <f>TEXT("F18060002049","00000")</f>
        <v>F18060002049</v>
      </c>
      <c r="D379" s="1" t="s">
        <v>463</v>
      </c>
      <c r="E379" s="1">
        <v>9337530931</v>
      </c>
      <c r="F379" s="1">
        <v>600</v>
      </c>
    </row>
    <row r="380" spans="1:6" ht="30">
      <c r="A380" s="1" t="s">
        <v>13</v>
      </c>
      <c r="B380" s="1" t="s">
        <v>30</v>
      </c>
      <c r="C380" s="1" t="str">
        <f>TEXT("F18060004009","00000")</f>
        <v>F18060004009</v>
      </c>
      <c r="D380" s="1" t="s">
        <v>464</v>
      </c>
      <c r="E380" s="1">
        <v>9438773725</v>
      </c>
      <c r="F380" s="1">
        <v>600</v>
      </c>
    </row>
    <row r="381" spans="1:6" ht="30">
      <c r="A381" s="1" t="s">
        <v>13</v>
      </c>
      <c r="B381" s="1" t="s">
        <v>16</v>
      </c>
      <c r="C381" s="1" t="str">
        <f>TEXT("F18060010087","00000")</f>
        <v>F18060010087</v>
      </c>
      <c r="D381" s="1" t="s">
        <v>465</v>
      </c>
      <c r="E381" s="1">
        <v>8114629782</v>
      </c>
      <c r="F381" s="1">
        <v>600</v>
      </c>
    </row>
    <row r="382" spans="1:6" ht="30">
      <c r="A382" s="1" t="s">
        <v>156</v>
      </c>
      <c r="B382" s="1" t="s">
        <v>14</v>
      </c>
      <c r="C382" s="1" t="str">
        <f>TEXT("F18061001060","00000")</f>
        <v>F18061001060</v>
      </c>
      <c r="D382" s="1" t="s">
        <v>466</v>
      </c>
      <c r="E382" s="1">
        <v>8658127279</v>
      </c>
      <c r="F382" s="1">
        <v>600</v>
      </c>
    </row>
    <row r="383" spans="1:6" ht="30">
      <c r="A383" s="1" t="s">
        <v>156</v>
      </c>
      <c r="B383" s="1" t="s">
        <v>30</v>
      </c>
      <c r="C383" s="1" t="str">
        <f>TEXT("F18061004045","00000")</f>
        <v>F18061004045</v>
      </c>
      <c r="D383" s="1" t="s">
        <v>467</v>
      </c>
      <c r="E383" s="1">
        <v>9938278976</v>
      </c>
      <c r="F383" s="1">
        <v>600</v>
      </c>
    </row>
    <row r="384" spans="1:6" ht="30">
      <c r="A384" s="1" t="s">
        <v>156</v>
      </c>
      <c r="B384" s="1" t="s">
        <v>30</v>
      </c>
      <c r="C384" s="1" t="str">
        <f>TEXT("F18061004108","00000")</f>
        <v>F18061004108</v>
      </c>
      <c r="D384" s="1" t="s">
        <v>468</v>
      </c>
      <c r="E384" s="1">
        <v>9937980996</v>
      </c>
      <c r="F384" s="1">
        <v>600</v>
      </c>
    </row>
    <row r="385" spans="1:6" ht="30">
      <c r="A385" s="1" t="s">
        <v>33</v>
      </c>
      <c r="B385" s="1" t="s">
        <v>10</v>
      </c>
      <c r="C385" s="1" t="str">
        <f>TEXT("F18071002048","00000")</f>
        <v>F18071002048</v>
      </c>
      <c r="D385" s="1" t="s">
        <v>469</v>
      </c>
      <c r="E385" s="1">
        <v>8456087561</v>
      </c>
      <c r="F385" s="1">
        <v>600</v>
      </c>
    </row>
    <row r="386" spans="1:6" ht="30">
      <c r="A386" s="1" t="s">
        <v>470</v>
      </c>
      <c r="B386" s="1" t="s">
        <v>10</v>
      </c>
      <c r="C386" s="1" t="str">
        <f>TEXT("F18078002044","00000")</f>
        <v>F18078002044</v>
      </c>
      <c r="D386" s="1" t="s">
        <v>471</v>
      </c>
      <c r="E386" s="1">
        <v>9114175800</v>
      </c>
      <c r="F386" s="1">
        <v>600</v>
      </c>
    </row>
    <row r="387" spans="1:6" ht="30">
      <c r="A387" s="1" t="s">
        <v>226</v>
      </c>
      <c r="B387" s="1" t="s">
        <v>228</v>
      </c>
      <c r="C387" s="1" t="str">
        <f>TEXT("F18088052024","00000")</f>
        <v>F18088052024</v>
      </c>
      <c r="D387" s="1" t="s">
        <v>472</v>
      </c>
      <c r="E387" s="1">
        <v>7975118691</v>
      </c>
      <c r="F387" s="1">
        <v>600</v>
      </c>
    </row>
    <row r="388" spans="1:6" ht="30">
      <c r="A388" s="1" t="s">
        <v>189</v>
      </c>
      <c r="B388" s="1" t="s">
        <v>14</v>
      </c>
      <c r="C388" s="1" t="str">
        <f>TEXT("F18089001006","00000")</f>
        <v>F18089001006</v>
      </c>
      <c r="D388" s="1" t="s">
        <v>473</v>
      </c>
      <c r="E388" s="1">
        <v>8079879660</v>
      </c>
      <c r="F388" s="1">
        <v>600</v>
      </c>
    </row>
    <row r="389" spans="1:6" ht="30">
      <c r="A389" s="1" t="s">
        <v>113</v>
      </c>
      <c r="B389" s="1" t="s">
        <v>10</v>
      </c>
      <c r="C389" s="1" t="str">
        <f>TEXT("F18091002052","00000")</f>
        <v>F18091002052</v>
      </c>
      <c r="D389" s="1" t="s">
        <v>474</v>
      </c>
      <c r="E389" s="1">
        <v>8658103343</v>
      </c>
      <c r="F389" s="1">
        <v>600</v>
      </c>
    </row>
    <row r="390" spans="1:6" ht="30">
      <c r="A390" s="1" t="s">
        <v>96</v>
      </c>
      <c r="B390" s="1" t="s">
        <v>10</v>
      </c>
      <c r="C390" s="1" t="str">
        <f>TEXT("F18096002007","00000")</f>
        <v>F18096002007</v>
      </c>
      <c r="D390" s="1" t="s">
        <v>475</v>
      </c>
      <c r="E390" s="1">
        <v>9776964532</v>
      </c>
      <c r="F390" s="1">
        <v>600</v>
      </c>
    </row>
    <row r="391" spans="1:6" ht="30">
      <c r="A391" s="1" t="s">
        <v>150</v>
      </c>
      <c r="B391" s="1" t="s">
        <v>30</v>
      </c>
      <c r="C391" s="1" t="str">
        <f>TEXT("F18103004019","00000")</f>
        <v>F18103004019</v>
      </c>
      <c r="D391" s="1" t="s">
        <v>476</v>
      </c>
      <c r="E391" s="1">
        <v>9348974637</v>
      </c>
      <c r="F391" s="1">
        <v>600</v>
      </c>
    </row>
    <row r="392" spans="1:6" ht="45">
      <c r="A392" s="1" t="s">
        <v>477</v>
      </c>
      <c r="B392" s="1" t="s">
        <v>10</v>
      </c>
      <c r="C392" s="1" t="str">
        <f>TEXT("F18108002043","00000")</f>
        <v>F18108002043</v>
      </c>
      <c r="D392" s="1" t="s">
        <v>478</v>
      </c>
      <c r="E392" s="1">
        <v>9583869893</v>
      </c>
      <c r="F392" s="1">
        <v>600</v>
      </c>
    </row>
    <row r="393" spans="1:6">
      <c r="A393" s="1" t="s">
        <v>180</v>
      </c>
      <c r="B393" s="1" t="s">
        <v>10</v>
      </c>
      <c r="C393" s="1" t="str">
        <f>TEXT("F18132002023","00000")</f>
        <v>F18132002023</v>
      </c>
      <c r="D393" s="1" t="s">
        <v>479</v>
      </c>
      <c r="E393" s="1">
        <v>8249911373</v>
      </c>
      <c r="F393" s="1">
        <v>600</v>
      </c>
    </row>
    <row r="394" spans="1:6" ht="30">
      <c r="A394" s="1" t="s">
        <v>480</v>
      </c>
      <c r="B394" s="1" t="s">
        <v>14</v>
      </c>
      <c r="C394" s="1" t="str">
        <f>TEXT("F18142001014","00000")</f>
        <v>F18142001014</v>
      </c>
      <c r="D394" s="1" t="s">
        <v>481</v>
      </c>
      <c r="E394" s="1">
        <v>8847844686</v>
      </c>
      <c r="F394" s="1">
        <v>600</v>
      </c>
    </row>
    <row r="395" spans="1:6" ht="30">
      <c r="A395" s="1" t="s">
        <v>100</v>
      </c>
      <c r="B395" s="1" t="s">
        <v>14</v>
      </c>
      <c r="C395" s="1" t="str">
        <f>TEXT("F18164001056","00000")</f>
        <v>F18164001056</v>
      </c>
      <c r="D395" s="1" t="s">
        <v>482</v>
      </c>
      <c r="E395" s="1">
        <v>9937207785</v>
      </c>
      <c r="F395" s="1">
        <v>600</v>
      </c>
    </row>
    <row r="396" spans="1:6" ht="30">
      <c r="A396" s="1" t="s">
        <v>100</v>
      </c>
      <c r="B396" s="1" t="s">
        <v>14</v>
      </c>
      <c r="C396" s="1" t="str">
        <f>TEXT("F18164001060","00000")</f>
        <v>F18164001060</v>
      </c>
      <c r="D396" s="1" t="s">
        <v>483</v>
      </c>
      <c r="E396" s="1">
        <v>9438394500</v>
      </c>
      <c r="F396" s="1">
        <v>600</v>
      </c>
    </row>
    <row r="397" spans="1:6">
      <c r="A397" s="1" t="s">
        <v>484</v>
      </c>
      <c r="B397" s="1" t="s">
        <v>10</v>
      </c>
      <c r="C397" s="1" t="str">
        <f>TEXT("F18167002050","00000")</f>
        <v>F18167002050</v>
      </c>
      <c r="D397" s="1" t="s">
        <v>485</v>
      </c>
      <c r="E397" s="1">
        <v>8328948819</v>
      </c>
      <c r="F397" s="1">
        <v>600</v>
      </c>
    </row>
    <row r="398" spans="1:6" ht="30">
      <c r="A398" s="1" t="s">
        <v>83</v>
      </c>
      <c r="B398" s="1" t="s">
        <v>30</v>
      </c>
      <c r="C398" s="1" t="str">
        <f>TEXT("F18168004030","00000")</f>
        <v>F18168004030</v>
      </c>
      <c r="D398" s="1" t="s">
        <v>486</v>
      </c>
      <c r="E398" s="1">
        <v>8763000755</v>
      </c>
      <c r="F398" s="1">
        <v>600</v>
      </c>
    </row>
    <row r="399" spans="1:6" ht="30">
      <c r="A399" s="1" t="s">
        <v>83</v>
      </c>
      <c r="B399" s="1" t="s">
        <v>30</v>
      </c>
      <c r="C399" s="1" t="str">
        <f>TEXT("F18168004036","00000")</f>
        <v>F18168004036</v>
      </c>
      <c r="D399" s="1" t="s">
        <v>487</v>
      </c>
      <c r="E399" s="1">
        <v>9439478994</v>
      </c>
      <c r="F399" s="1">
        <v>600</v>
      </c>
    </row>
    <row r="400" spans="1:6" ht="30">
      <c r="A400" s="1" t="s">
        <v>22</v>
      </c>
      <c r="B400" s="1" t="s">
        <v>14</v>
      </c>
      <c r="C400" s="1" t="str">
        <f>TEXT("F18001001056","00000")</f>
        <v>F18001001056</v>
      </c>
      <c r="D400" s="1" t="s">
        <v>488</v>
      </c>
      <c r="E400" s="1">
        <v>9437555841</v>
      </c>
      <c r="F400" s="1">
        <v>599</v>
      </c>
    </row>
    <row r="401" spans="1:6" ht="30">
      <c r="A401" s="1" t="s">
        <v>22</v>
      </c>
      <c r="B401" s="1" t="s">
        <v>14</v>
      </c>
      <c r="C401" s="1" t="str">
        <f>TEXT("F18001001071","00000")</f>
        <v>F18001001071</v>
      </c>
      <c r="D401" s="1" t="s">
        <v>489</v>
      </c>
      <c r="E401" s="1">
        <v>9438554654</v>
      </c>
      <c r="F401" s="1">
        <v>599</v>
      </c>
    </row>
    <row r="402" spans="1:6" ht="30">
      <c r="A402" s="1" t="s">
        <v>22</v>
      </c>
      <c r="B402" s="1" t="s">
        <v>230</v>
      </c>
      <c r="C402" s="1" t="str">
        <f>TEXT("F18001005004","00000")</f>
        <v>F18001005004</v>
      </c>
      <c r="D402" s="1" t="s">
        <v>490</v>
      </c>
      <c r="E402" s="1">
        <v>7751056211</v>
      </c>
      <c r="F402" s="1">
        <v>599</v>
      </c>
    </row>
    <row r="403" spans="1:6" ht="30">
      <c r="A403" s="1" t="s">
        <v>124</v>
      </c>
      <c r="B403" s="1" t="s">
        <v>30</v>
      </c>
      <c r="C403" s="1" t="str">
        <f>TEXT("F18002004008","00000")</f>
        <v>F18002004008</v>
      </c>
      <c r="D403" s="1" t="s">
        <v>491</v>
      </c>
      <c r="E403" s="1">
        <v>8917270128</v>
      </c>
      <c r="F403" s="1">
        <v>599</v>
      </c>
    </row>
    <row r="404" spans="1:6" ht="30">
      <c r="A404" s="1" t="s">
        <v>6</v>
      </c>
      <c r="B404" s="1" t="s">
        <v>30</v>
      </c>
      <c r="C404" s="1" t="str">
        <f>TEXT("F18014004056","00000")</f>
        <v>F18014004056</v>
      </c>
      <c r="D404" s="1" t="s">
        <v>492</v>
      </c>
      <c r="E404" s="1">
        <v>9556186425</v>
      </c>
      <c r="F404" s="1">
        <v>599</v>
      </c>
    </row>
    <row r="405" spans="1:6" ht="30">
      <c r="A405" s="1" t="s">
        <v>195</v>
      </c>
      <c r="B405" s="1" t="s">
        <v>30</v>
      </c>
      <c r="C405" s="1" t="str">
        <f>TEXT("F18018004091","00000")</f>
        <v>F18018004091</v>
      </c>
      <c r="D405" s="1" t="s">
        <v>493</v>
      </c>
      <c r="E405" s="1">
        <v>9348185608</v>
      </c>
      <c r="F405" s="1">
        <v>599</v>
      </c>
    </row>
    <row r="406" spans="1:6" ht="30">
      <c r="A406" s="1" t="s">
        <v>323</v>
      </c>
      <c r="B406" s="1" t="s">
        <v>30</v>
      </c>
      <c r="C406" s="1" t="str">
        <f>TEXT("F18024004111","00000")</f>
        <v>F18024004111</v>
      </c>
      <c r="D406" s="1" t="s">
        <v>494</v>
      </c>
      <c r="E406" s="1">
        <v>7872400445</v>
      </c>
      <c r="F406" s="1">
        <v>599</v>
      </c>
    </row>
    <row r="407" spans="1:6" ht="30">
      <c r="A407" s="1" t="s">
        <v>110</v>
      </c>
      <c r="B407" s="1" t="s">
        <v>30</v>
      </c>
      <c r="C407" s="1" t="str">
        <f>TEXT("F18028004061","00000")</f>
        <v>F18028004061</v>
      </c>
      <c r="D407" s="1" t="s">
        <v>495</v>
      </c>
      <c r="E407" s="1">
        <v>8917227784</v>
      </c>
      <c r="F407" s="1">
        <v>599</v>
      </c>
    </row>
    <row r="408" spans="1:6" ht="45">
      <c r="A408" s="1" t="s">
        <v>118</v>
      </c>
      <c r="B408" s="1" t="s">
        <v>30</v>
      </c>
      <c r="C408" s="1" t="str">
        <f>TEXT("F18030004023","00000")</f>
        <v>F18030004023</v>
      </c>
      <c r="D408" s="1" t="s">
        <v>496</v>
      </c>
      <c r="E408" s="1">
        <v>9337141906</v>
      </c>
      <c r="F408" s="1">
        <v>599</v>
      </c>
    </row>
    <row r="409" spans="1:6" ht="30">
      <c r="A409" s="1" t="s">
        <v>285</v>
      </c>
      <c r="B409" s="1" t="s">
        <v>30</v>
      </c>
      <c r="C409" s="1" t="str">
        <f>TEXT("F18057004117","00000")</f>
        <v>F18057004117</v>
      </c>
      <c r="D409" s="1" t="s">
        <v>497</v>
      </c>
      <c r="E409" s="1">
        <v>8249937095</v>
      </c>
      <c r="F409" s="1">
        <v>599</v>
      </c>
    </row>
    <row r="410" spans="1:6" ht="30">
      <c r="A410" s="1" t="s">
        <v>13</v>
      </c>
      <c r="B410" s="1" t="s">
        <v>30</v>
      </c>
      <c r="C410" s="1" t="str">
        <f>TEXT("F18060004040","00000")</f>
        <v>F18060004040</v>
      </c>
      <c r="D410" s="1" t="s">
        <v>498</v>
      </c>
      <c r="E410" s="1">
        <v>9348909817</v>
      </c>
      <c r="F410" s="1">
        <v>599</v>
      </c>
    </row>
    <row r="411" spans="1:6" ht="30">
      <c r="A411" s="1" t="s">
        <v>13</v>
      </c>
      <c r="B411" s="1" t="s">
        <v>16</v>
      </c>
      <c r="C411" s="1" t="str">
        <f>TEXT("F18060010010","00000")</f>
        <v>F18060010010</v>
      </c>
      <c r="D411" s="1" t="s">
        <v>499</v>
      </c>
      <c r="E411" s="1">
        <v>8249389815</v>
      </c>
      <c r="F411" s="1">
        <v>599</v>
      </c>
    </row>
    <row r="412" spans="1:6" ht="30">
      <c r="A412" s="1" t="s">
        <v>156</v>
      </c>
      <c r="B412" s="1" t="s">
        <v>10</v>
      </c>
      <c r="C412" s="1" t="str">
        <f>TEXT("F18061002033","00000")</f>
        <v>F18061002033</v>
      </c>
      <c r="D412" s="1" t="s">
        <v>500</v>
      </c>
      <c r="E412" s="1">
        <v>7008353829</v>
      </c>
      <c r="F412" s="1">
        <v>599</v>
      </c>
    </row>
    <row r="413" spans="1:6" ht="30">
      <c r="A413" s="1" t="s">
        <v>156</v>
      </c>
      <c r="B413" s="1" t="s">
        <v>30</v>
      </c>
      <c r="C413" s="1" t="str">
        <f>TEXT("F18061004105","00000")</f>
        <v>F18061004105</v>
      </c>
      <c r="D413" s="1" t="s">
        <v>501</v>
      </c>
      <c r="E413" s="1">
        <v>8456078959</v>
      </c>
      <c r="F413" s="1">
        <v>599</v>
      </c>
    </row>
    <row r="414" spans="1:6" ht="30">
      <c r="A414" s="1" t="s">
        <v>311</v>
      </c>
      <c r="B414" s="1" t="s">
        <v>30</v>
      </c>
      <c r="C414" s="1" t="str">
        <f>TEXT("F18062004064","00000")</f>
        <v>F18062004064</v>
      </c>
      <c r="D414" s="1" t="s">
        <v>502</v>
      </c>
      <c r="E414" s="1">
        <v>8860871235</v>
      </c>
      <c r="F414" s="1">
        <v>599</v>
      </c>
    </row>
    <row r="415" spans="1:6" ht="30">
      <c r="A415" s="1" t="s">
        <v>130</v>
      </c>
      <c r="B415" s="1" t="s">
        <v>58</v>
      </c>
      <c r="C415" s="1" t="str">
        <f>TEXT("F18066007021","00000")</f>
        <v>F18066007021</v>
      </c>
      <c r="D415" s="1" t="s">
        <v>503</v>
      </c>
      <c r="E415" s="1">
        <v>9938198888</v>
      </c>
      <c r="F415" s="1">
        <v>599</v>
      </c>
    </row>
    <row r="416" spans="1:6">
      <c r="A416" s="1" t="s">
        <v>358</v>
      </c>
      <c r="B416" s="1" t="s">
        <v>23</v>
      </c>
      <c r="C416" s="1" t="str">
        <f>TEXT("F18081003039","00000")</f>
        <v>F18081003039</v>
      </c>
      <c r="D416" s="1" t="s">
        <v>504</v>
      </c>
      <c r="E416" s="1">
        <v>9556836138</v>
      </c>
      <c r="F416" s="1">
        <v>599</v>
      </c>
    </row>
    <row r="417" spans="1:6" ht="30">
      <c r="A417" s="1" t="s">
        <v>113</v>
      </c>
      <c r="B417" s="1" t="s">
        <v>10</v>
      </c>
      <c r="C417" s="1" t="str">
        <f>TEXT("F18091002019","00000")</f>
        <v>F18091002019</v>
      </c>
      <c r="D417" s="1" t="s">
        <v>505</v>
      </c>
      <c r="E417" s="1">
        <v>7873330392</v>
      </c>
      <c r="F417" s="1">
        <v>599</v>
      </c>
    </row>
    <row r="418" spans="1:6" ht="30">
      <c r="A418" s="1" t="s">
        <v>96</v>
      </c>
      <c r="B418" s="1" t="s">
        <v>30</v>
      </c>
      <c r="C418" s="1" t="str">
        <f>TEXT("F18096004017","00000")</f>
        <v>F18096004017</v>
      </c>
      <c r="D418" s="1" t="s">
        <v>506</v>
      </c>
      <c r="E418" s="1">
        <v>9777456516</v>
      </c>
      <c r="F418" s="1">
        <v>599</v>
      </c>
    </row>
    <row r="419" spans="1:6" ht="30">
      <c r="A419" s="1" t="s">
        <v>150</v>
      </c>
      <c r="B419" s="1" t="s">
        <v>30</v>
      </c>
      <c r="C419" s="1" t="str">
        <f>TEXT("F18103004023","00000")</f>
        <v>F18103004023</v>
      </c>
      <c r="D419" s="1" t="s">
        <v>507</v>
      </c>
      <c r="E419" s="1">
        <v>9853630088</v>
      </c>
      <c r="F419" s="1">
        <v>599</v>
      </c>
    </row>
    <row r="420" spans="1:6" ht="45">
      <c r="A420" s="1" t="s">
        <v>477</v>
      </c>
      <c r="B420" s="1" t="s">
        <v>10</v>
      </c>
      <c r="C420" s="1" t="str">
        <f>TEXT("F18108002048","00000")</f>
        <v>F18108002048</v>
      </c>
      <c r="D420" s="1" t="s">
        <v>508</v>
      </c>
      <c r="E420" s="1">
        <v>9776369705</v>
      </c>
      <c r="F420" s="1">
        <v>599</v>
      </c>
    </row>
    <row r="421" spans="1:6" ht="30">
      <c r="A421" s="1" t="s">
        <v>100</v>
      </c>
      <c r="B421" s="1" t="s">
        <v>16</v>
      </c>
      <c r="C421" s="1" t="str">
        <f>TEXT("F18164010003","00000")</f>
        <v>F18164010003</v>
      </c>
      <c r="D421" s="1" t="s">
        <v>509</v>
      </c>
      <c r="E421" s="1">
        <v>8895799945</v>
      </c>
      <c r="F421" s="1">
        <v>599</v>
      </c>
    </row>
    <row r="422" spans="1:6" ht="30">
      <c r="A422" s="1" t="s">
        <v>83</v>
      </c>
      <c r="B422" s="1" t="s">
        <v>30</v>
      </c>
      <c r="C422" s="1" t="str">
        <f>TEXT("F18168004031","00000")</f>
        <v>F18168004031</v>
      </c>
      <c r="D422" s="1" t="s">
        <v>510</v>
      </c>
      <c r="E422" s="1">
        <v>7656014723</v>
      </c>
      <c r="F422" s="1">
        <v>599</v>
      </c>
    </row>
    <row r="423" spans="1:6" ht="30">
      <c r="A423" s="1" t="s">
        <v>83</v>
      </c>
      <c r="B423" s="1" t="s">
        <v>30</v>
      </c>
      <c r="C423" s="1" t="str">
        <f>TEXT("F18168004048","00000")</f>
        <v>F18168004048</v>
      </c>
      <c r="D423" s="1" t="s">
        <v>511</v>
      </c>
      <c r="E423" s="1">
        <v>7205151317</v>
      </c>
      <c r="F423" s="1">
        <v>599</v>
      </c>
    </row>
    <row r="424" spans="1:6" ht="30">
      <c r="A424" s="1" t="s">
        <v>22</v>
      </c>
      <c r="B424" s="1" t="s">
        <v>30</v>
      </c>
      <c r="C424" s="1" t="str">
        <f>TEXT("F18001004079","00000")</f>
        <v>F18001004079</v>
      </c>
      <c r="D424" s="1" t="s">
        <v>512</v>
      </c>
      <c r="E424" s="1">
        <v>9337333423</v>
      </c>
      <c r="F424" s="1">
        <v>598</v>
      </c>
    </row>
    <row r="425" spans="1:6" ht="30">
      <c r="A425" s="1" t="s">
        <v>124</v>
      </c>
      <c r="B425" s="1" t="s">
        <v>14</v>
      </c>
      <c r="C425" s="1" t="str">
        <f>TEXT("F18002001004","00000")</f>
        <v>F18002001004</v>
      </c>
      <c r="D425" s="1" t="s">
        <v>513</v>
      </c>
      <c r="E425" s="1">
        <v>9937745233</v>
      </c>
      <c r="F425" s="1">
        <v>598</v>
      </c>
    </row>
    <row r="426" spans="1:6" ht="30">
      <c r="A426" s="1" t="s">
        <v>103</v>
      </c>
      <c r="B426" s="1" t="s">
        <v>14</v>
      </c>
      <c r="C426" s="1" t="str">
        <f>TEXT("F18010001047","00000")</f>
        <v>F18010001047</v>
      </c>
      <c r="D426" s="1" t="s">
        <v>514</v>
      </c>
      <c r="E426" s="1">
        <v>9040805131</v>
      </c>
      <c r="F426" s="1">
        <v>598</v>
      </c>
    </row>
    <row r="427" spans="1:6" ht="30">
      <c r="A427" s="1" t="s">
        <v>35</v>
      </c>
      <c r="B427" s="1" t="s">
        <v>200</v>
      </c>
      <c r="C427" s="1" t="str">
        <f>TEXT("F18011024029","00000")</f>
        <v>F18011024029</v>
      </c>
      <c r="D427" s="1" t="s">
        <v>515</v>
      </c>
      <c r="E427" s="1">
        <v>7978858868</v>
      </c>
      <c r="F427" s="1">
        <v>598</v>
      </c>
    </row>
    <row r="428" spans="1:6">
      <c r="A428" s="1" t="s">
        <v>44</v>
      </c>
      <c r="B428" s="1" t="s">
        <v>58</v>
      </c>
      <c r="C428" s="1" t="str">
        <f>TEXT("F18021007005","00000")</f>
        <v>F18021007005</v>
      </c>
      <c r="D428" s="1" t="s">
        <v>516</v>
      </c>
      <c r="E428" s="1">
        <v>9937314319</v>
      </c>
      <c r="F428" s="1">
        <v>598</v>
      </c>
    </row>
    <row r="429" spans="1:6" ht="30">
      <c r="A429" s="1" t="s">
        <v>369</v>
      </c>
      <c r="B429" s="1" t="s">
        <v>10</v>
      </c>
      <c r="C429" s="1" t="str">
        <f>TEXT("F18047002004","00000")</f>
        <v>F18047002004</v>
      </c>
      <c r="D429" s="1" t="s">
        <v>517</v>
      </c>
      <c r="E429" s="1">
        <v>9668680597</v>
      </c>
      <c r="F429" s="1">
        <v>598</v>
      </c>
    </row>
    <row r="430" spans="1:6" ht="30">
      <c r="A430" s="1" t="s">
        <v>518</v>
      </c>
      <c r="B430" s="1" t="s">
        <v>30</v>
      </c>
      <c r="C430" s="1" t="str">
        <f>TEXT("F18059004046","00000")</f>
        <v>F18059004046</v>
      </c>
      <c r="D430" s="1" t="s">
        <v>519</v>
      </c>
      <c r="E430" s="1">
        <v>8018427828</v>
      </c>
      <c r="F430" s="1">
        <v>598</v>
      </c>
    </row>
    <row r="431" spans="1:6" ht="30">
      <c r="A431" s="1" t="s">
        <v>13</v>
      </c>
      <c r="B431" s="1" t="s">
        <v>14</v>
      </c>
      <c r="C431" s="1" t="str">
        <f>TEXT("F18060001057","00000")</f>
        <v>F18060001057</v>
      </c>
      <c r="D431" s="1" t="s">
        <v>520</v>
      </c>
      <c r="E431" s="1">
        <v>8895517640</v>
      </c>
      <c r="F431" s="1">
        <v>598</v>
      </c>
    </row>
    <row r="432" spans="1:6" ht="30">
      <c r="A432" s="1" t="s">
        <v>13</v>
      </c>
      <c r="B432" s="1" t="s">
        <v>16</v>
      </c>
      <c r="C432" s="1" t="str">
        <f>TEXT("F18060010008","00000")</f>
        <v>F18060010008</v>
      </c>
      <c r="D432" s="1" t="s">
        <v>521</v>
      </c>
      <c r="E432" s="1">
        <v>7978607033</v>
      </c>
      <c r="F432" s="1">
        <v>598</v>
      </c>
    </row>
    <row r="433" spans="1:6" ht="30">
      <c r="A433" s="1" t="s">
        <v>130</v>
      </c>
      <c r="B433" s="1" t="s">
        <v>58</v>
      </c>
      <c r="C433" s="1" t="str">
        <f>TEXT("F18066007019","00000")</f>
        <v>F18066007019</v>
      </c>
      <c r="D433" s="1" t="s">
        <v>522</v>
      </c>
      <c r="E433" s="1">
        <v>9040523161</v>
      </c>
      <c r="F433" s="1">
        <v>598</v>
      </c>
    </row>
    <row r="434" spans="1:6" ht="30">
      <c r="A434" s="1" t="s">
        <v>121</v>
      </c>
      <c r="B434" s="1" t="s">
        <v>10</v>
      </c>
      <c r="C434" s="1" t="str">
        <f>TEXT("F18070002018","00000")</f>
        <v>F18070002018</v>
      </c>
      <c r="D434" s="1" t="s">
        <v>523</v>
      </c>
      <c r="E434" s="1">
        <v>8480910503</v>
      </c>
      <c r="F434" s="1">
        <v>598</v>
      </c>
    </row>
    <row r="435" spans="1:6" ht="30">
      <c r="A435" s="1" t="s">
        <v>226</v>
      </c>
      <c r="B435" s="1" t="s">
        <v>228</v>
      </c>
      <c r="C435" s="1" t="str">
        <f>TEXT("F18088052001","00000")</f>
        <v>F18088052001</v>
      </c>
      <c r="D435" s="1" t="s">
        <v>524</v>
      </c>
      <c r="E435" s="1">
        <v>7894018789</v>
      </c>
      <c r="F435" s="1">
        <v>598</v>
      </c>
    </row>
    <row r="436" spans="1:6" ht="30">
      <c r="A436" s="1" t="s">
        <v>150</v>
      </c>
      <c r="B436" s="1" t="s">
        <v>30</v>
      </c>
      <c r="C436" s="1" t="str">
        <f>TEXT("F18103004034","00000")</f>
        <v>F18103004034</v>
      </c>
      <c r="D436" s="1" t="s">
        <v>525</v>
      </c>
      <c r="E436" s="1">
        <v>8249846826</v>
      </c>
      <c r="F436" s="1">
        <v>598</v>
      </c>
    </row>
    <row r="437" spans="1:6" ht="30">
      <c r="A437" s="1" t="s">
        <v>79</v>
      </c>
      <c r="B437" s="1" t="s">
        <v>14</v>
      </c>
      <c r="C437" s="1" t="str">
        <f>TEXT("F18012001035","00000")</f>
        <v>F18012001035</v>
      </c>
      <c r="D437" s="1" t="s">
        <v>526</v>
      </c>
      <c r="E437" s="1">
        <v>7377886825</v>
      </c>
      <c r="F437" s="1">
        <v>597</v>
      </c>
    </row>
    <row r="438" spans="1:6" ht="30">
      <c r="A438" s="1" t="s">
        <v>79</v>
      </c>
      <c r="B438" s="1" t="s">
        <v>10</v>
      </c>
      <c r="C438" s="1" t="str">
        <f>TEXT("F18012002012","00000")</f>
        <v>F18012002012</v>
      </c>
      <c r="D438" s="1" t="s">
        <v>527</v>
      </c>
      <c r="E438" s="1">
        <v>7854805002</v>
      </c>
      <c r="F438" s="1">
        <v>597</v>
      </c>
    </row>
    <row r="439" spans="1:6">
      <c r="A439" s="1" t="s">
        <v>25</v>
      </c>
      <c r="B439" s="1" t="s">
        <v>14</v>
      </c>
      <c r="C439" s="1" t="str">
        <f>TEXT("F18019001024","00000")</f>
        <v>F18019001024</v>
      </c>
      <c r="D439" s="1" t="s">
        <v>528</v>
      </c>
      <c r="E439" s="1">
        <v>8617254794</v>
      </c>
      <c r="F439" s="1">
        <v>597</v>
      </c>
    </row>
    <row r="440" spans="1:6">
      <c r="A440" s="1" t="s">
        <v>44</v>
      </c>
      <c r="B440" s="1" t="s">
        <v>58</v>
      </c>
      <c r="C440" s="1" t="str">
        <f>TEXT("F18021007019","00000")</f>
        <v>F18021007019</v>
      </c>
      <c r="D440" s="1" t="s">
        <v>529</v>
      </c>
      <c r="E440" s="1">
        <v>9853969788</v>
      </c>
      <c r="F440" s="1">
        <v>597</v>
      </c>
    </row>
    <row r="441" spans="1:6" ht="45">
      <c r="A441" s="1" t="s">
        <v>118</v>
      </c>
      <c r="B441" s="1" t="s">
        <v>30</v>
      </c>
      <c r="C441" s="1" t="str">
        <f>TEXT("F18030004001","00000")</f>
        <v>F18030004001</v>
      </c>
      <c r="D441" s="1" t="s">
        <v>530</v>
      </c>
      <c r="E441" s="1">
        <v>8917432439</v>
      </c>
      <c r="F441" s="1">
        <v>597</v>
      </c>
    </row>
    <row r="442" spans="1:6" ht="30">
      <c r="A442" s="1" t="s">
        <v>172</v>
      </c>
      <c r="B442" s="1" t="s">
        <v>14</v>
      </c>
      <c r="C442" s="1" t="str">
        <f>TEXT("F18039001043","00000")</f>
        <v>F18039001043</v>
      </c>
      <c r="D442" s="1" t="s">
        <v>531</v>
      </c>
      <c r="E442" s="1">
        <v>8480873169</v>
      </c>
      <c r="F442" s="1">
        <v>597</v>
      </c>
    </row>
    <row r="443" spans="1:6" ht="30">
      <c r="A443" s="1" t="s">
        <v>156</v>
      </c>
      <c r="B443" s="1" t="s">
        <v>14</v>
      </c>
      <c r="C443" s="1" t="str">
        <f>TEXT("F18061001041","00000")</f>
        <v>F18061001041</v>
      </c>
      <c r="D443" s="1" t="s">
        <v>532</v>
      </c>
      <c r="E443" s="1">
        <v>7684070295</v>
      </c>
      <c r="F443" s="1">
        <v>597</v>
      </c>
    </row>
    <row r="444" spans="1:6" ht="30">
      <c r="A444" s="1" t="s">
        <v>156</v>
      </c>
      <c r="B444" s="1" t="s">
        <v>14</v>
      </c>
      <c r="C444" s="1" t="str">
        <f>TEXT("F18061001053","00000")</f>
        <v>F18061001053</v>
      </c>
      <c r="D444" s="1" t="s">
        <v>533</v>
      </c>
      <c r="E444" s="1">
        <v>9938552540</v>
      </c>
      <c r="F444" s="1">
        <v>597</v>
      </c>
    </row>
    <row r="445" spans="1:6" ht="30">
      <c r="A445" s="1" t="s">
        <v>156</v>
      </c>
      <c r="B445" s="1" t="s">
        <v>16</v>
      </c>
      <c r="C445" s="1" t="str">
        <f>TEXT("F18061010058","00000")</f>
        <v>F18061010058</v>
      </c>
      <c r="D445" s="1" t="s">
        <v>534</v>
      </c>
      <c r="E445" s="1">
        <v>8280196649</v>
      </c>
      <c r="F445" s="1">
        <v>597</v>
      </c>
    </row>
    <row r="446" spans="1:6" ht="30">
      <c r="A446" s="1" t="s">
        <v>33</v>
      </c>
      <c r="B446" s="1" t="s">
        <v>10</v>
      </c>
      <c r="C446" s="1" t="str">
        <f>TEXT("F18071002020","00000")</f>
        <v>F18071002020</v>
      </c>
      <c r="D446" s="1" t="s">
        <v>535</v>
      </c>
      <c r="E446" s="1">
        <v>7978176096</v>
      </c>
      <c r="F446" s="1">
        <v>597</v>
      </c>
    </row>
    <row r="447" spans="1:6" ht="30">
      <c r="A447" s="1" t="s">
        <v>328</v>
      </c>
      <c r="B447" s="1" t="s">
        <v>536</v>
      </c>
      <c r="C447" s="1" t="str">
        <f>TEXT("F18074037033","00000")</f>
        <v>F18074037033</v>
      </c>
      <c r="D447" s="1" t="s">
        <v>537</v>
      </c>
      <c r="E447" s="1">
        <v>7008757775</v>
      </c>
      <c r="F447" s="1">
        <v>597</v>
      </c>
    </row>
    <row r="448" spans="1:6" ht="30">
      <c r="A448" s="1" t="s">
        <v>226</v>
      </c>
      <c r="B448" s="1" t="s">
        <v>228</v>
      </c>
      <c r="C448" s="1" t="str">
        <f>TEXT("F18088052028","00000")</f>
        <v>F18088052028</v>
      </c>
      <c r="D448" s="1" t="s">
        <v>538</v>
      </c>
      <c r="E448" s="1">
        <v>9769257743</v>
      </c>
      <c r="F448" s="1">
        <v>597</v>
      </c>
    </row>
    <row r="449" spans="1:6" ht="30">
      <c r="A449" s="1" t="s">
        <v>226</v>
      </c>
      <c r="B449" s="1" t="s">
        <v>228</v>
      </c>
      <c r="C449" s="1" t="str">
        <f>TEXT("F18088052073","00000")</f>
        <v>F18088052073</v>
      </c>
      <c r="D449" s="1" t="s">
        <v>539</v>
      </c>
      <c r="E449" s="1">
        <v>9348858631</v>
      </c>
      <c r="F449" s="1">
        <v>597</v>
      </c>
    </row>
    <row r="450" spans="1:6" ht="30">
      <c r="A450" s="1" t="s">
        <v>189</v>
      </c>
      <c r="B450" s="1" t="s">
        <v>14</v>
      </c>
      <c r="C450" s="1" t="str">
        <f>TEXT("F18089001038","00000")</f>
        <v>F18089001038</v>
      </c>
      <c r="D450" s="1" t="s">
        <v>540</v>
      </c>
      <c r="E450" s="1">
        <v>8079879827</v>
      </c>
      <c r="F450" s="1">
        <v>597</v>
      </c>
    </row>
    <row r="451" spans="1:6" ht="30">
      <c r="A451" s="1" t="s">
        <v>113</v>
      </c>
      <c r="B451" s="1" t="s">
        <v>10</v>
      </c>
      <c r="C451" s="1" t="str">
        <f>TEXT("F18091002008","00000")</f>
        <v>F18091002008</v>
      </c>
      <c r="D451" s="1" t="s">
        <v>541</v>
      </c>
      <c r="E451" s="1">
        <v>9348401280</v>
      </c>
      <c r="F451" s="1">
        <v>597</v>
      </c>
    </row>
    <row r="452" spans="1:6" ht="30">
      <c r="A452" s="1" t="s">
        <v>290</v>
      </c>
      <c r="B452" s="1" t="s">
        <v>14</v>
      </c>
      <c r="C452" s="1" t="str">
        <f>TEXT("F18101001020","00000")</f>
        <v>F18101001020</v>
      </c>
      <c r="D452" s="1" t="s">
        <v>542</v>
      </c>
      <c r="E452" s="1">
        <v>7606831606</v>
      </c>
      <c r="F452" s="1">
        <v>597</v>
      </c>
    </row>
    <row r="453" spans="1:6">
      <c r="A453" s="1" t="s">
        <v>18</v>
      </c>
      <c r="B453" s="1" t="s">
        <v>14</v>
      </c>
      <c r="C453" s="1" t="str">
        <f>TEXT("F18111001043","00000")</f>
        <v>F18111001043</v>
      </c>
      <c r="D453" s="1" t="s">
        <v>543</v>
      </c>
      <c r="E453" s="1">
        <v>9776684217</v>
      </c>
      <c r="F453" s="1">
        <v>597</v>
      </c>
    </row>
    <row r="454" spans="1:6">
      <c r="A454" s="1" t="s">
        <v>18</v>
      </c>
      <c r="B454" s="1" t="s">
        <v>10</v>
      </c>
      <c r="C454" s="1" t="str">
        <f>TEXT("F18111002061","00000")</f>
        <v>F18111002061</v>
      </c>
      <c r="D454" s="1" t="s">
        <v>544</v>
      </c>
      <c r="E454" s="1">
        <v>7683073973</v>
      </c>
      <c r="F454" s="1">
        <v>597</v>
      </c>
    </row>
    <row r="455" spans="1:6">
      <c r="A455" s="1" t="s">
        <v>87</v>
      </c>
      <c r="B455" s="1" t="s">
        <v>14</v>
      </c>
      <c r="C455" s="1" t="str">
        <f>TEXT("F18126001053","00000")</f>
        <v>F18126001053</v>
      </c>
      <c r="D455" s="1" t="s">
        <v>545</v>
      </c>
      <c r="E455" s="1">
        <v>9337506790</v>
      </c>
      <c r="F455" s="1">
        <v>597</v>
      </c>
    </row>
    <row r="456" spans="1:6" ht="30">
      <c r="A456" s="1" t="s">
        <v>100</v>
      </c>
      <c r="B456" s="1" t="s">
        <v>14</v>
      </c>
      <c r="C456" s="1" t="str">
        <f>TEXT("F18164001044","00000")</f>
        <v>F18164001044</v>
      </c>
      <c r="D456" s="1" t="s">
        <v>546</v>
      </c>
      <c r="E456" s="1">
        <v>9437946404</v>
      </c>
      <c r="F456" s="1">
        <v>597</v>
      </c>
    </row>
    <row r="457" spans="1:6" ht="30">
      <c r="A457" s="1" t="s">
        <v>100</v>
      </c>
      <c r="B457" s="1" t="s">
        <v>16</v>
      </c>
      <c r="C457" s="1" t="str">
        <f>TEXT("F18164010020","00000")</f>
        <v>F18164010020</v>
      </c>
      <c r="D457" s="1" t="s">
        <v>547</v>
      </c>
      <c r="E457" s="1">
        <v>8280825263</v>
      </c>
      <c r="F457" s="1">
        <v>597</v>
      </c>
    </row>
    <row r="458" spans="1:6" ht="30">
      <c r="A458" s="1" t="s">
        <v>83</v>
      </c>
      <c r="B458" s="1" t="s">
        <v>30</v>
      </c>
      <c r="C458" s="1" t="str">
        <f>TEXT("F18168004023","00000")</f>
        <v>F18168004023</v>
      </c>
      <c r="D458" s="1" t="s">
        <v>548</v>
      </c>
      <c r="E458" s="1">
        <v>8763319117</v>
      </c>
      <c r="F458" s="1">
        <v>597</v>
      </c>
    </row>
    <row r="459" spans="1:6" ht="30">
      <c r="A459" s="1" t="s">
        <v>35</v>
      </c>
      <c r="B459" s="1" t="s">
        <v>200</v>
      </c>
      <c r="C459" s="1" t="str">
        <f>TEXT("F18011024006","00000")</f>
        <v>F18011024006</v>
      </c>
      <c r="D459" s="1" t="s">
        <v>549</v>
      </c>
      <c r="E459" s="1">
        <v>9078067453</v>
      </c>
      <c r="F459" s="1">
        <v>596</v>
      </c>
    </row>
    <row r="460" spans="1:6">
      <c r="A460" s="1" t="s">
        <v>44</v>
      </c>
      <c r="B460" s="1" t="s">
        <v>30</v>
      </c>
      <c r="C460" s="1" t="str">
        <f>TEXT("F18021004072","00000")</f>
        <v>F18021004072</v>
      </c>
      <c r="D460" s="1" t="s">
        <v>550</v>
      </c>
      <c r="E460" s="1">
        <v>7326923636</v>
      </c>
      <c r="F460" s="1">
        <v>596</v>
      </c>
    </row>
    <row r="461" spans="1:6" ht="30">
      <c r="A461" s="1" t="s">
        <v>110</v>
      </c>
      <c r="B461" s="1" t="s">
        <v>23</v>
      </c>
      <c r="C461" s="1" t="str">
        <f>TEXT("F18028003007","00000")</f>
        <v>F18028003007</v>
      </c>
      <c r="D461" s="1" t="s">
        <v>551</v>
      </c>
      <c r="E461" s="1">
        <v>7008457166</v>
      </c>
      <c r="F461" s="1">
        <v>596</v>
      </c>
    </row>
    <row r="462" spans="1:6" ht="45">
      <c r="A462" s="1" t="s">
        <v>118</v>
      </c>
      <c r="B462" s="1" t="s">
        <v>14</v>
      </c>
      <c r="C462" s="1" t="str">
        <f>TEXT("F18030001004","00000")</f>
        <v>F18030001004</v>
      </c>
      <c r="D462" s="1" t="s">
        <v>552</v>
      </c>
      <c r="E462" s="1">
        <v>8847866201</v>
      </c>
      <c r="F462" s="1">
        <v>596</v>
      </c>
    </row>
    <row r="463" spans="1:6" ht="45">
      <c r="A463" s="1" t="s">
        <v>118</v>
      </c>
      <c r="B463" s="1" t="s">
        <v>30</v>
      </c>
      <c r="C463" s="1" t="str">
        <f>TEXT("F18030004021","00000")</f>
        <v>F18030004021</v>
      </c>
      <c r="D463" s="1" t="s">
        <v>553</v>
      </c>
      <c r="E463" s="1">
        <v>8848985217</v>
      </c>
      <c r="F463" s="1">
        <v>596</v>
      </c>
    </row>
    <row r="464" spans="1:6" ht="30">
      <c r="A464" s="1" t="s">
        <v>172</v>
      </c>
      <c r="B464" s="1" t="s">
        <v>10</v>
      </c>
      <c r="C464" s="1" t="str">
        <f>TEXT("F18039002011","00000")</f>
        <v>F18039002011</v>
      </c>
      <c r="D464" s="1" t="s">
        <v>554</v>
      </c>
      <c r="E464" s="1">
        <v>8480872507</v>
      </c>
      <c r="F464" s="1">
        <v>596</v>
      </c>
    </row>
    <row r="465" spans="1:6" ht="30">
      <c r="A465" s="1" t="s">
        <v>172</v>
      </c>
      <c r="B465" s="1" t="s">
        <v>10</v>
      </c>
      <c r="C465" s="1" t="str">
        <f>TEXT("F18039002074","00000")</f>
        <v>F18039002074</v>
      </c>
      <c r="D465" s="1" t="s">
        <v>555</v>
      </c>
      <c r="E465" s="1">
        <v>7377263512</v>
      </c>
      <c r="F465" s="1">
        <v>596</v>
      </c>
    </row>
    <row r="466" spans="1:6" ht="30">
      <c r="A466" s="1" t="s">
        <v>172</v>
      </c>
      <c r="B466" s="1" t="s">
        <v>23</v>
      </c>
      <c r="C466" s="1" t="str">
        <f>TEXT("F18039003020","00000")</f>
        <v>F18039003020</v>
      </c>
      <c r="D466" s="1" t="s">
        <v>556</v>
      </c>
      <c r="E466" s="1">
        <v>9583221992</v>
      </c>
      <c r="F466" s="1">
        <v>596</v>
      </c>
    </row>
    <row r="467" spans="1:6" ht="30">
      <c r="A467" s="1" t="s">
        <v>254</v>
      </c>
      <c r="B467" s="1" t="s">
        <v>30</v>
      </c>
      <c r="C467" s="1" t="str">
        <f>TEXT("F18055004028","00000")</f>
        <v>F18055004028</v>
      </c>
      <c r="D467" s="1" t="s">
        <v>557</v>
      </c>
      <c r="E467" s="1">
        <v>8763873507</v>
      </c>
      <c r="F467" s="1">
        <v>596</v>
      </c>
    </row>
    <row r="468" spans="1:6" ht="30">
      <c r="A468" s="1" t="s">
        <v>285</v>
      </c>
      <c r="B468" s="1" t="s">
        <v>58</v>
      </c>
      <c r="C468" s="1" t="str">
        <f>TEXT("F18057007025","00000")</f>
        <v>F18057007025</v>
      </c>
      <c r="D468" s="1" t="s">
        <v>558</v>
      </c>
      <c r="E468" s="1">
        <v>7377037994</v>
      </c>
      <c r="F468" s="1">
        <v>596</v>
      </c>
    </row>
    <row r="469" spans="1:6" ht="30">
      <c r="A469" s="1" t="s">
        <v>13</v>
      </c>
      <c r="B469" s="1" t="s">
        <v>14</v>
      </c>
      <c r="C469" s="1" t="str">
        <f>TEXT("F18060001009","00000")</f>
        <v>F18060001009</v>
      </c>
      <c r="D469" s="1" t="s">
        <v>559</v>
      </c>
      <c r="E469" s="1">
        <v>7608904191</v>
      </c>
      <c r="F469" s="1">
        <v>596</v>
      </c>
    </row>
    <row r="470" spans="1:6" ht="30">
      <c r="A470" s="1" t="s">
        <v>13</v>
      </c>
      <c r="B470" s="1" t="s">
        <v>16</v>
      </c>
      <c r="C470" s="1" t="str">
        <f>TEXT("F18060010009","00000")</f>
        <v>F18060010009</v>
      </c>
      <c r="D470" s="1" t="s">
        <v>560</v>
      </c>
      <c r="E470" s="1">
        <v>9706258564</v>
      </c>
      <c r="F470" s="1">
        <v>596</v>
      </c>
    </row>
    <row r="471" spans="1:6" ht="30">
      <c r="A471" s="1" t="s">
        <v>13</v>
      </c>
      <c r="B471" s="1" t="s">
        <v>16</v>
      </c>
      <c r="C471" s="1" t="str">
        <f>TEXT("F18060010030","00000")</f>
        <v>F18060010030</v>
      </c>
      <c r="D471" s="1" t="s">
        <v>561</v>
      </c>
      <c r="E471" s="1">
        <v>9556192434</v>
      </c>
      <c r="F471" s="1">
        <v>596</v>
      </c>
    </row>
    <row r="472" spans="1:6" ht="30">
      <c r="A472" s="1" t="s">
        <v>13</v>
      </c>
      <c r="B472" s="1" t="s">
        <v>16</v>
      </c>
      <c r="C472" s="1" t="str">
        <f>TEXT("F18060010046","00000")</f>
        <v>F18060010046</v>
      </c>
      <c r="D472" s="1" t="s">
        <v>562</v>
      </c>
      <c r="E472" s="1">
        <v>7328016094</v>
      </c>
      <c r="F472" s="1">
        <v>596</v>
      </c>
    </row>
    <row r="473" spans="1:6" ht="30">
      <c r="A473" s="1" t="s">
        <v>13</v>
      </c>
      <c r="B473" s="1" t="s">
        <v>16</v>
      </c>
      <c r="C473" s="1" t="str">
        <f>TEXT("F18060010105","00000")</f>
        <v>F18060010105</v>
      </c>
      <c r="D473" s="1" t="s">
        <v>563</v>
      </c>
      <c r="E473" s="1">
        <v>9078165317</v>
      </c>
      <c r="F473" s="1">
        <v>596</v>
      </c>
    </row>
    <row r="474" spans="1:6" ht="30">
      <c r="A474" s="1" t="s">
        <v>311</v>
      </c>
      <c r="B474" s="1" t="s">
        <v>30</v>
      </c>
      <c r="C474" s="1" t="str">
        <f>TEXT("F18062004029","00000")</f>
        <v>F18062004029</v>
      </c>
      <c r="D474" s="1" t="s">
        <v>564</v>
      </c>
      <c r="E474" s="1">
        <v>9437196921</v>
      </c>
      <c r="F474" s="1">
        <v>596</v>
      </c>
    </row>
    <row r="475" spans="1:6" ht="30">
      <c r="A475" s="1" t="s">
        <v>277</v>
      </c>
      <c r="B475" s="1" t="s">
        <v>30</v>
      </c>
      <c r="C475" s="1" t="str">
        <f>TEXT("F18069004045","00000")</f>
        <v>F18069004045</v>
      </c>
      <c r="D475" s="1" t="s">
        <v>565</v>
      </c>
      <c r="E475" s="1">
        <v>9178468098</v>
      </c>
      <c r="F475" s="1">
        <v>596</v>
      </c>
    </row>
    <row r="476" spans="1:6" ht="30">
      <c r="A476" s="1" t="s">
        <v>470</v>
      </c>
      <c r="B476" s="1" t="s">
        <v>10</v>
      </c>
      <c r="C476" s="1" t="str">
        <f>TEXT("F18078002008","00000")</f>
        <v>F18078002008</v>
      </c>
      <c r="D476" s="1" t="s">
        <v>566</v>
      </c>
      <c r="E476" s="1">
        <v>9337302760</v>
      </c>
      <c r="F476" s="1">
        <v>596</v>
      </c>
    </row>
    <row r="477" spans="1:6" ht="30">
      <c r="A477" s="1" t="s">
        <v>314</v>
      </c>
      <c r="B477" s="1" t="s">
        <v>30</v>
      </c>
      <c r="C477" s="1" t="str">
        <f>TEXT("F18087004053","00000")</f>
        <v>F18087004053</v>
      </c>
      <c r="D477" s="1" t="s">
        <v>567</v>
      </c>
      <c r="E477" s="1">
        <v>8249124769</v>
      </c>
      <c r="F477" s="1">
        <v>596</v>
      </c>
    </row>
    <row r="478" spans="1:6" ht="30">
      <c r="A478" s="1" t="s">
        <v>189</v>
      </c>
      <c r="B478" s="1" t="s">
        <v>14</v>
      </c>
      <c r="C478" s="1" t="str">
        <f>TEXT("F18089001052","00000")</f>
        <v>F18089001052</v>
      </c>
      <c r="D478" s="1" t="s">
        <v>568</v>
      </c>
      <c r="E478" s="1">
        <v>8079878089</v>
      </c>
      <c r="F478" s="1">
        <v>596</v>
      </c>
    </row>
    <row r="479" spans="1:6" ht="30">
      <c r="A479" s="1" t="s">
        <v>96</v>
      </c>
      <c r="B479" s="1" t="s">
        <v>14</v>
      </c>
      <c r="C479" s="1" t="str">
        <f>TEXT("F18096001053","00000")</f>
        <v>F18096001053</v>
      </c>
      <c r="D479" s="1" t="s">
        <v>569</v>
      </c>
      <c r="E479" s="1">
        <v>8598809668</v>
      </c>
      <c r="F479" s="1">
        <v>596</v>
      </c>
    </row>
    <row r="480" spans="1:6" ht="30">
      <c r="A480" s="1" t="s">
        <v>96</v>
      </c>
      <c r="B480" s="1" t="s">
        <v>97</v>
      </c>
      <c r="C480" s="1" t="str">
        <f>TEXT("F18096045018","00000")</f>
        <v>F18096045018</v>
      </c>
      <c r="D480" s="1" t="s">
        <v>570</v>
      </c>
      <c r="E480" s="1">
        <v>8114352282</v>
      </c>
      <c r="F480" s="1">
        <v>596</v>
      </c>
    </row>
    <row r="481" spans="1:6" ht="30">
      <c r="A481" s="1" t="s">
        <v>480</v>
      </c>
      <c r="B481" s="1" t="s">
        <v>30</v>
      </c>
      <c r="C481" s="1" t="str">
        <f>TEXT("F18142004043","00000")</f>
        <v>F18142004043</v>
      </c>
      <c r="D481" s="1" t="s">
        <v>571</v>
      </c>
      <c r="E481" s="1">
        <v>9439924083</v>
      </c>
      <c r="F481" s="1">
        <v>596</v>
      </c>
    </row>
    <row r="482" spans="1:6" ht="30">
      <c r="A482" s="1" t="s">
        <v>435</v>
      </c>
      <c r="B482" s="1" t="s">
        <v>30</v>
      </c>
      <c r="C482" s="1" t="str">
        <f>TEXT("F18154004009","00000")</f>
        <v>F18154004009</v>
      </c>
      <c r="D482" s="1" t="s">
        <v>572</v>
      </c>
      <c r="E482" s="1">
        <v>7787837452</v>
      </c>
      <c r="F482" s="1">
        <v>596</v>
      </c>
    </row>
    <row r="483" spans="1:6" ht="30">
      <c r="A483" s="1" t="s">
        <v>100</v>
      </c>
      <c r="B483" s="1" t="s">
        <v>14</v>
      </c>
      <c r="C483" s="1" t="str">
        <f>TEXT("F18164001021","00000")</f>
        <v>F18164001021</v>
      </c>
      <c r="D483" s="1" t="s">
        <v>573</v>
      </c>
      <c r="E483" s="1">
        <v>9556631457</v>
      </c>
      <c r="F483" s="1">
        <v>596</v>
      </c>
    </row>
    <row r="484" spans="1:6" ht="30">
      <c r="A484" s="1" t="s">
        <v>83</v>
      </c>
      <c r="B484" s="1" t="s">
        <v>14</v>
      </c>
      <c r="C484" s="1" t="str">
        <f>TEXT("F18168001044","00000")</f>
        <v>F18168001044</v>
      </c>
      <c r="D484" s="1" t="s">
        <v>574</v>
      </c>
      <c r="E484" s="1">
        <v>9556203779</v>
      </c>
      <c r="F484" s="1">
        <v>596</v>
      </c>
    </row>
    <row r="485" spans="1:6" ht="30">
      <c r="A485" s="1" t="s">
        <v>83</v>
      </c>
      <c r="B485" s="1" t="s">
        <v>30</v>
      </c>
      <c r="C485" s="1" t="str">
        <f>TEXT("F18168004039","00000")</f>
        <v>F18168004039</v>
      </c>
      <c r="D485" s="1" t="s">
        <v>575</v>
      </c>
      <c r="E485" s="1">
        <v>7750002024</v>
      </c>
      <c r="F485" s="1">
        <v>596</v>
      </c>
    </row>
    <row r="486" spans="1:6" ht="30">
      <c r="A486" s="1" t="s">
        <v>79</v>
      </c>
      <c r="B486" s="1" t="s">
        <v>10</v>
      </c>
      <c r="C486" s="1" t="str">
        <f>TEXT("F18012002022","00000")</f>
        <v>F18012002022</v>
      </c>
      <c r="D486" s="1" t="s">
        <v>576</v>
      </c>
      <c r="E486" s="1">
        <v>9776502919</v>
      </c>
      <c r="F486" s="1">
        <v>595</v>
      </c>
    </row>
    <row r="487" spans="1:6" ht="30">
      <c r="A487" s="1" t="s">
        <v>37</v>
      </c>
      <c r="B487" s="1" t="s">
        <v>10</v>
      </c>
      <c r="C487" s="1" t="str">
        <f>TEXT("F18013002037","00000")</f>
        <v>F18013002037</v>
      </c>
      <c r="D487" s="1" t="s">
        <v>577</v>
      </c>
      <c r="E487" s="1">
        <v>9078149176</v>
      </c>
      <c r="F487" s="1">
        <v>595</v>
      </c>
    </row>
    <row r="488" spans="1:6" ht="30">
      <c r="A488" s="1" t="s">
        <v>195</v>
      </c>
      <c r="B488" s="1" t="s">
        <v>10</v>
      </c>
      <c r="C488" s="1" t="str">
        <f>TEXT("F18018002002","00000")</f>
        <v>F18018002002</v>
      </c>
      <c r="D488" s="1" t="s">
        <v>578</v>
      </c>
      <c r="E488" s="1">
        <v>7480056757</v>
      </c>
      <c r="F488" s="1">
        <v>595</v>
      </c>
    </row>
    <row r="489" spans="1:6" ht="30">
      <c r="A489" s="1" t="s">
        <v>579</v>
      </c>
      <c r="B489" s="1" t="s">
        <v>14</v>
      </c>
      <c r="C489" s="1" t="str">
        <f>TEXT("F18022001059","00000")</f>
        <v>F18022001059</v>
      </c>
      <c r="D489" s="1" t="s">
        <v>580</v>
      </c>
      <c r="E489" s="1">
        <v>7091123865</v>
      </c>
      <c r="F489" s="1">
        <v>595</v>
      </c>
    </row>
    <row r="490" spans="1:6">
      <c r="A490" s="1" t="s">
        <v>29</v>
      </c>
      <c r="B490" s="1" t="s">
        <v>30</v>
      </c>
      <c r="C490" s="1" t="str">
        <f>TEXT("F18026004111","00000")</f>
        <v>F18026004111</v>
      </c>
      <c r="D490" s="1" t="s">
        <v>581</v>
      </c>
      <c r="E490" s="1">
        <v>7894127306</v>
      </c>
      <c r="F490" s="1">
        <v>595</v>
      </c>
    </row>
    <row r="491" spans="1:6" ht="30">
      <c r="A491" s="1" t="s">
        <v>110</v>
      </c>
      <c r="B491" s="1" t="s">
        <v>14</v>
      </c>
      <c r="C491" s="1" t="str">
        <f>TEXT("F18028001051","00000")</f>
        <v>F18028001051</v>
      </c>
      <c r="D491" s="1" t="s">
        <v>582</v>
      </c>
      <c r="E491" s="1">
        <v>7016202506</v>
      </c>
      <c r="F491" s="1">
        <v>595</v>
      </c>
    </row>
    <row r="492" spans="1:6" ht="30">
      <c r="A492" s="1" t="s">
        <v>110</v>
      </c>
      <c r="B492" s="1" t="s">
        <v>10</v>
      </c>
      <c r="C492" s="1" t="str">
        <f>TEXT("F18028002023","00000")</f>
        <v>F18028002023</v>
      </c>
      <c r="D492" s="1" t="s">
        <v>583</v>
      </c>
      <c r="E492" s="1">
        <v>8457928064</v>
      </c>
      <c r="F492" s="1">
        <v>595</v>
      </c>
    </row>
    <row r="493" spans="1:6" ht="30">
      <c r="A493" s="1" t="s">
        <v>172</v>
      </c>
      <c r="B493" s="1" t="s">
        <v>30</v>
      </c>
      <c r="C493" s="1" t="str">
        <f>TEXT("F18039004097","00000")</f>
        <v>F18039004097</v>
      </c>
      <c r="D493" s="1" t="s">
        <v>584</v>
      </c>
      <c r="E493" s="1">
        <v>8480873145</v>
      </c>
      <c r="F493" s="1">
        <v>595</v>
      </c>
    </row>
    <row r="494" spans="1:6" ht="30">
      <c r="A494" s="1" t="s">
        <v>61</v>
      </c>
      <c r="B494" s="1" t="s">
        <v>14</v>
      </c>
      <c r="C494" s="1" t="str">
        <f>TEXT("F18041001046","00000")</f>
        <v>F18041001046</v>
      </c>
      <c r="D494" s="1" t="s">
        <v>585</v>
      </c>
      <c r="E494" s="1">
        <v>9778835751</v>
      </c>
      <c r="F494" s="1">
        <v>595</v>
      </c>
    </row>
    <row r="495" spans="1:6" ht="30">
      <c r="A495" s="1" t="s">
        <v>61</v>
      </c>
      <c r="B495" s="1" t="s">
        <v>10</v>
      </c>
      <c r="C495" s="1" t="str">
        <f>TEXT("F18041002086","00000")</f>
        <v>F18041002086</v>
      </c>
      <c r="D495" s="1" t="s">
        <v>586</v>
      </c>
      <c r="E495" s="1">
        <v>7894193298</v>
      </c>
      <c r="F495" s="1">
        <v>595</v>
      </c>
    </row>
    <row r="496" spans="1:6" ht="30">
      <c r="A496" s="1" t="s">
        <v>518</v>
      </c>
      <c r="B496" s="1" t="s">
        <v>14</v>
      </c>
      <c r="C496" s="1" t="str">
        <f>TEXT("F18059001084","00000")</f>
        <v>F18059001084</v>
      </c>
      <c r="D496" s="1" t="s">
        <v>587</v>
      </c>
      <c r="E496" s="1">
        <v>9861339621</v>
      </c>
      <c r="F496" s="1">
        <v>595</v>
      </c>
    </row>
    <row r="497" spans="1:6" ht="30">
      <c r="A497" s="1" t="s">
        <v>13</v>
      </c>
      <c r="B497" s="1" t="s">
        <v>30</v>
      </c>
      <c r="C497" s="1" t="str">
        <f>TEXT("F18060004002","00000")</f>
        <v>F18060004002</v>
      </c>
      <c r="D497" s="1" t="s">
        <v>588</v>
      </c>
      <c r="E497" s="1">
        <v>8342943888</v>
      </c>
      <c r="F497" s="1">
        <v>595</v>
      </c>
    </row>
    <row r="498" spans="1:6" ht="30">
      <c r="A498" s="1" t="s">
        <v>13</v>
      </c>
      <c r="B498" s="1" t="s">
        <v>16</v>
      </c>
      <c r="C498" s="1" t="str">
        <f>TEXT("F18060010055","00000")</f>
        <v>F18060010055</v>
      </c>
      <c r="D498" s="1" t="s">
        <v>589</v>
      </c>
      <c r="E498" s="1">
        <v>8457898105</v>
      </c>
      <c r="F498" s="1">
        <v>595</v>
      </c>
    </row>
    <row r="499" spans="1:6" ht="30">
      <c r="A499" s="1" t="s">
        <v>13</v>
      </c>
      <c r="B499" s="1" t="s">
        <v>16</v>
      </c>
      <c r="C499" s="1" t="str">
        <f>TEXT("F18060010111","00000")</f>
        <v>F18060010111</v>
      </c>
      <c r="D499" s="1" t="s">
        <v>590</v>
      </c>
      <c r="E499" s="1">
        <v>7609833093</v>
      </c>
      <c r="F499" s="1">
        <v>595</v>
      </c>
    </row>
    <row r="500" spans="1:6" ht="30">
      <c r="A500" s="1" t="s">
        <v>156</v>
      </c>
      <c r="B500" s="1" t="s">
        <v>14</v>
      </c>
      <c r="C500" s="1" t="str">
        <f>TEXT("F18061001033","00000")</f>
        <v>F18061001033</v>
      </c>
      <c r="D500" s="1" t="s">
        <v>591</v>
      </c>
      <c r="E500" s="1">
        <v>8917680755</v>
      </c>
      <c r="F500" s="1">
        <v>595</v>
      </c>
    </row>
    <row r="501" spans="1:6" ht="30">
      <c r="A501" s="1" t="s">
        <v>156</v>
      </c>
      <c r="B501" s="1" t="s">
        <v>30</v>
      </c>
      <c r="C501" s="1" t="str">
        <f>TEXT("F18061004116","00000")</f>
        <v>F18061004116</v>
      </c>
      <c r="D501" s="1" t="s">
        <v>592</v>
      </c>
      <c r="E501" s="1">
        <v>9583747875</v>
      </c>
      <c r="F501" s="1">
        <v>595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Top500_20190821180225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CUTTACK</cp:lastModifiedBy>
  <dcterms:created xsi:type="dcterms:W3CDTF">2019-08-21T12:33:51Z</dcterms:created>
  <dcterms:modified xsi:type="dcterms:W3CDTF">2019-08-28T07:01:49Z</dcterms:modified>
</cp:coreProperties>
</file>