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1stSem" sheetId="1" r:id="rId1"/>
    <sheet name="3rdSem" sheetId="2" r:id="rId2"/>
    <sheet name="5thSem" sheetId="3" r:id="rId3"/>
  </sheets>
  <calcPr calcId="144525"/>
</workbook>
</file>

<file path=xl/sharedStrings.xml><?xml version="1.0" encoding="utf-8"?>
<sst xmlns="http://schemas.openxmlformats.org/spreadsheetml/2006/main" count="4855" uniqueCount="2038">
  <si>
    <t>Name Of the institute</t>
  </si>
  <si>
    <t>Branch</t>
  </si>
  <si>
    <t>Registration Number</t>
  </si>
  <si>
    <t>Name Of the student</t>
  </si>
  <si>
    <t>Mobile Number</t>
  </si>
  <si>
    <t>Mark</t>
  </si>
  <si>
    <t>Mayurbhanj School of Engineering, Baripada</t>
  </si>
  <si>
    <t>Automobile Engineering</t>
  </si>
  <si>
    <t>F20018005056</t>
  </si>
  <si>
    <t>SINGO HEMBRAM</t>
  </si>
  <si>
    <t>F20018005046</t>
  </si>
  <si>
    <t>SABITA SINGH</t>
  </si>
  <si>
    <t>F20018005012</t>
  </si>
  <si>
    <t>CHHITA SOREN</t>
  </si>
  <si>
    <t>F20018005061</t>
  </si>
  <si>
    <t>TANUSHREE SINGH</t>
  </si>
  <si>
    <t>Utkalmani Gopabandhu Institute of Engineering, Rourkela</t>
  </si>
  <si>
    <t>Chemical Engineering</t>
  </si>
  <si>
    <t>F20013008026</t>
  </si>
  <si>
    <t>PAYAL SONI</t>
  </si>
  <si>
    <t>Institute of Engineering &amp; Management, Jeypore</t>
  </si>
  <si>
    <t>F20003008001</t>
  </si>
  <si>
    <t>ANUPAMA NAIK</t>
  </si>
  <si>
    <t>F20013008021</t>
  </si>
  <si>
    <t>MICKY PRADHAN</t>
  </si>
  <si>
    <t>F20003008003</t>
  </si>
  <si>
    <t>CHUMUKI NAIK</t>
  </si>
  <si>
    <t>F20013008036</t>
  </si>
  <si>
    <t>ROMA MUNDARI</t>
  </si>
  <si>
    <t>Purna Chandra Institute of Engineering &amp; Technology, Chhendipada</t>
  </si>
  <si>
    <t>Civil Engineering</t>
  </si>
  <si>
    <t>F20060001057</t>
  </si>
  <si>
    <t>SUBHASMITA BEHERA</t>
  </si>
  <si>
    <t>Bhubanananda Orissa School of Engineering, Cuttack</t>
  </si>
  <si>
    <t>F20001001120</t>
  </si>
  <si>
    <t>RASHMILATA NAYAK</t>
  </si>
  <si>
    <t>F20060001013</t>
  </si>
  <si>
    <t>IPSITA PRADHAN</t>
  </si>
  <si>
    <t>F20060001029</t>
  </si>
  <si>
    <t>MONALISA BEHERA</t>
  </si>
  <si>
    <t>Ganesh Institute of Engineering &amp; Technology, Bhubaneswar</t>
  </si>
  <si>
    <t>F20044001046</t>
  </si>
  <si>
    <t>SUJATA DEI</t>
  </si>
  <si>
    <t>F20060001046</t>
  </si>
  <si>
    <t>SAMIKSHYA RANEE PRADHAN</t>
  </si>
  <si>
    <t>F20060001039</t>
  </si>
  <si>
    <t>PRANATI PADHAN</t>
  </si>
  <si>
    <t>Divine Institute of Engineering &amp; Technology, Baripada</t>
  </si>
  <si>
    <t>F20070001038</t>
  </si>
  <si>
    <t>PRIYANKA BEHERA</t>
  </si>
  <si>
    <t>F20018001022</t>
  </si>
  <si>
    <t>DIBYASHREE BEHERA</t>
  </si>
  <si>
    <t>DRIEMS POLYTECHNIC</t>
  </si>
  <si>
    <t>F20026001033</t>
  </si>
  <si>
    <t>SUSHREE SUCHARITA BEHERA</t>
  </si>
  <si>
    <t>Padmashree Krutartha Acharya Institute of Engineering &amp; Technology, Baragarh</t>
  </si>
  <si>
    <t>F20008001019</t>
  </si>
  <si>
    <t>LOPAMUDRA SAHU</t>
  </si>
  <si>
    <t>F20060001040</t>
  </si>
  <si>
    <t>PRATIBHARANI ROUT</t>
  </si>
  <si>
    <t>GOVT. POLYTECHNIC, BALASORE</t>
  </si>
  <si>
    <t>F20111001073</t>
  </si>
  <si>
    <t>SHUBHASHREE BARIK</t>
  </si>
  <si>
    <t>GANDHI INSTITUTE OF SCIENCE &amp; TECHNOLOGY 2ND SHIFT,Kholiguda,Rayagada</t>
  </si>
  <si>
    <t>F20109001006</t>
  </si>
  <si>
    <t>DEBARCHANA PATTOJOSHI</t>
  </si>
  <si>
    <t>F20001001192</t>
  </si>
  <si>
    <t>TAPASWINI PRIYADARSHINI</t>
  </si>
  <si>
    <t>Jharsuguda Engineering School, Jharsuguda</t>
  </si>
  <si>
    <t>F20005001023</t>
  </si>
  <si>
    <t>BIPASHA DASH</t>
  </si>
  <si>
    <t>Nalanda Institute of Technology, Bhubaneswar</t>
  </si>
  <si>
    <t>F20041001068</t>
  </si>
  <si>
    <t>SELINA MALLA</t>
  </si>
  <si>
    <t>F20060001028</t>
  </si>
  <si>
    <t>MANDAKINEE SAHU</t>
  </si>
  <si>
    <t>F20070001060</t>
  </si>
  <si>
    <t>TANAYA PRITAM MADHUAL</t>
  </si>
  <si>
    <t>Ramarani Institute of Technology,Balasore</t>
  </si>
  <si>
    <t>F20063001059</t>
  </si>
  <si>
    <t>YOGESWARI MOHANTY</t>
  </si>
  <si>
    <t>F20001001181</t>
  </si>
  <si>
    <t>SUSHREE MANYATA PRASAD</t>
  </si>
  <si>
    <t>Berhampur School of Engineering &amp; Technology, Berhampur</t>
  </si>
  <si>
    <t>F20028001056</t>
  </si>
  <si>
    <t>TULASI SAHU</t>
  </si>
  <si>
    <t>Gurukrupa Technical School, Narasinghpur</t>
  </si>
  <si>
    <t>F20040001046</t>
  </si>
  <si>
    <t>SUSHREELATA SAHOO</t>
  </si>
  <si>
    <t>Aryan Institute of Engineering Technology, Cuttack</t>
  </si>
  <si>
    <t>F20057001059</t>
  </si>
  <si>
    <t>PURNIMA BHOI</t>
  </si>
  <si>
    <t>F20063001030</t>
  </si>
  <si>
    <t>MONALISHA SETHI</t>
  </si>
  <si>
    <t>F20063001031</t>
  </si>
  <si>
    <t>MOUSUMI PATRA</t>
  </si>
  <si>
    <t>F20044001042</t>
  </si>
  <si>
    <t>SONALI BHOI</t>
  </si>
  <si>
    <t>F20060001022</t>
  </si>
  <si>
    <t>LICHIN PRADHAN</t>
  </si>
  <si>
    <t>F20063001045</t>
  </si>
  <si>
    <t>SANJULATA SING</t>
  </si>
  <si>
    <t>F20063001057</t>
  </si>
  <si>
    <t>SWAYAMPRAVA SWAIN</t>
  </si>
  <si>
    <t>F20060001015</t>
  </si>
  <si>
    <t>JAGNYASENI SAHU</t>
  </si>
  <si>
    <t>F20060001053</t>
  </si>
  <si>
    <t>SIPRARANI PRADHAN</t>
  </si>
  <si>
    <t>F20063001050</t>
  </si>
  <si>
    <t>SHUBHASMITA MALIK</t>
  </si>
  <si>
    <t>F20063001015</t>
  </si>
  <si>
    <t>HARIPRIYA SETHI</t>
  </si>
  <si>
    <t>Hi-Tech Institute of Engineering &amp; Management, Ranital, Bhadrak</t>
  </si>
  <si>
    <t>F20065001016</t>
  </si>
  <si>
    <t>PRIYADARSHANI SETHY.</t>
  </si>
  <si>
    <t>F20041001031</t>
  </si>
  <si>
    <t>KOMAL KUMARI</t>
  </si>
  <si>
    <t>Raja Kishore Chandra Academy of Technology, Nilagiri, Balasore</t>
  </si>
  <si>
    <t>F20088001058</t>
  </si>
  <si>
    <t>LIPSARANI MAHAL</t>
  </si>
  <si>
    <t>Adarsha School of Engineering &amp; International Polytechnic, Angul</t>
  </si>
  <si>
    <t>F20061001040</t>
  </si>
  <si>
    <t>PRIYAMAYEE DAS</t>
  </si>
  <si>
    <t>Jhadeswar Institute of Engineering &amp; Technology, Balasore</t>
  </si>
  <si>
    <t>F20062001022</t>
  </si>
  <si>
    <t>MONALISHA JENA</t>
  </si>
  <si>
    <t>F20001001034</t>
  </si>
  <si>
    <t>AYUSHI PRIYADARSHINI</t>
  </si>
  <si>
    <t>F20044001005</t>
  </si>
  <si>
    <t>BAISAKHI PRIYADARSHINI</t>
  </si>
  <si>
    <t>Dhabaleswar Institute of Polytechnic, Athagarh</t>
  </si>
  <si>
    <t>F20032001001</t>
  </si>
  <si>
    <t>ADYASHA PATTNAIK</t>
  </si>
  <si>
    <t>Ideal School of Engineering, Retang, Khurdha</t>
  </si>
  <si>
    <t>F20048001036</t>
  </si>
  <si>
    <t>PRAVATI BEHERA</t>
  </si>
  <si>
    <t>F20061001027</t>
  </si>
  <si>
    <t>LAXMIPRIYA PANIGRAHI</t>
  </si>
  <si>
    <t>F20028001022</t>
  </si>
  <si>
    <t>JAYANTI MAHARANA</t>
  </si>
  <si>
    <t>F20070001037</t>
  </si>
  <si>
    <t>PRAVATI MAJHI</t>
  </si>
  <si>
    <t>Bharat Institute of Engineering &amp; Technology,Berhampur</t>
  </si>
  <si>
    <t>F20075001006</t>
  </si>
  <si>
    <t>ARATI KUMARI SAHU</t>
  </si>
  <si>
    <t>F20061001029</t>
  </si>
  <si>
    <t>LISHISWAPNA SAHOO</t>
  </si>
  <si>
    <t>F20062001034</t>
  </si>
  <si>
    <t>SHRABANI PATRA</t>
  </si>
  <si>
    <t>SEEMANTA ENGG. COLLEGE,JHAR POKHARIA,2nd shift,MAYURBHANJ</t>
  </si>
  <si>
    <t>F20148001028</t>
  </si>
  <si>
    <t>PUJA PATRA</t>
  </si>
  <si>
    <t>F20060001024</t>
  </si>
  <si>
    <t>LOPAMUDRA PRADHAN</t>
  </si>
  <si>
    <t>F20060001026</t>
  </si>
  <si>
    <t>MADHUSMITA NAIK</t>
  </si>
  <si>
    <t>F20063001004</t>
  </si>
  <si>
    <t>BHANUMATI SING</t>
  </si>
  <si>
    <t>Pabitra Mohan Institute of Technology, Talcher</t>
  </si>
  <si>
    <t>F20035001020</t>
  </si>
  <si>
    <t>JULI SAHOO</t>
  </si>
  <si>
    <t>F20044001015</t>
  </si>
  <si>
    <t>HEMAMALINI MALLICK</t>
  </si>
  <si>
    <t>Mahamaya Institute of Medical &amp; Technical Science, Nuapada</t>
  </si>
  <si>
    <t>F20054001063</t>
  </si>
  <si>
    <t>NASRIN MUSKAN</t>
  </si>
  <si>
    <t>F20060001036</t>
  </si>
  <si>
    <t>PADMINI SAHU</t>
  </si>
  <si>
    <t>F20063001024</t>
  </si>
  <si>
    <t>MAMI KISKU</t>
  </si>
  <si>
    <t>F20063001049</t>
  </si>
  <si>
    <t>SASMITA MURMU</t>
  </si>
  <si>
    <t>F20041001051</t>
  </si>
  <si>
    <t>PUJA RANI NAYAK</t>
  </si>
  <si>
    <t>F20061001041</t>
  </si>
  <si>
    <t>Oxford School of Polytechnic, Balianta , khurda</t>
  </si>
  <si>
    <t>F20098001022</t>
  </si>
  <si>
    <t>LIJALIN DAS</t>
  </si>
  <si>
    <t>F20148001001</t>
  </si>
  <si>
    <t>F20044001041</t>
  </si>
  <si>
    <t>SLIPA SALINA SAHOO</t>
  </si>
  <si>
    <t>F20060001059</t>
  </si>
  <si>
    <t>TAPASWINI KHILAR</t>
  </si>
  <si>
    <t>F20061001039</t>
  </si>
  <si>
    <t>POONAM RASHMI SOY</t>
  </si>
  <si>
    <t>F20018001016</t>
  </si>
  <si>
    <t>CHANDRABINDU NAYAK</t>
  </si>
  <si>
    <t>Indira Gandhi Institute of Technology, Sarang</t>
  </si>
  <si>
    <t>F20004001037</t>
  </si>
  <si>
    <t>PRIYASMITA SAHOO</t>
  </si>
  <si>
    <t>F20044001023</t>
  </si>
  <si>
    <t>LAXMIPRIYA SAHOO</t>
  </si>
  <si>
    <t>F20063001042</t>
  </si>
  <si>
    <t>RASHMITA PATRA</t>
  </si>
  <si>
    <t>SYNERGY SCHOOL OF ENGG., BANAMALIPRASAD, DHENKANAL</t>
  </si>
  <si>
    <t>F20164001049</t>
  </si>
  <si>
    <t>SNEHAMANJARI ROUT</t>
  </si>
  <si>
    <t>RAYAGADA INSTITUTE OF TECHNOLOGY &amp; MANAGEMENT, RAYAGADA</t>
  </si>
  <si>
    <t>F20168001047</t>
  </si>
  <si>
    <t>RASMITA NAIK</t>
  </si>
  <si>
    <t>F20041001074</t>
  </si>
  <si>
    <t>SONALI DAS</t>
  </si>
  <si>
    <t>F20088001092</t>
  </si>
  <si>
    <t>SALMA BASKEY</t>
  </si>
  <si>
    <t>Zenith Institute of Science &amp; Technology, Patapali, Jatani, Khurda</t>
  </si>
  <si>
    <t>F20089001011</t>
  </si>
  <si>
    <t>BAISAKHI MIRDHA</t>
  </si>
  <si>
    <t>Nilasaila Institute of Science and Technology , Balasore</t>
  </si>
  <si>
    <t>F20096001028</t>
  </si>
  <si>
    <t>PRITICHHANDA SETHI</t>
  </si>
  <si>
    <t>F20018001052</t>
  </si>
  <si>
    <t>SATABDI KALIA</t>
  </si>
  <si>
    <t>F20061001042</t>
  </si>
  <si>
    <t>PRIYANKA MOHANTY</t>
  </si>
  <si>
    <t>Barpada School of Engineering &amp; Technology, Barapada</t>
  </si>
  <si>
    <t>F20002001065</t>
  </si>
  <si>
    <t>SNEHANJALI BEHERA</t>
  </si>
  <si>
    <t>Uma Charan Pattnaik Engineering School, Berhampur</t>
  </si>
  <si>
    <t>F20012001036</t>
  </si>
  <si>
    <t>N.ROJALIN PRADHAN</t>
  </si>
  <si>
    <t>F20028001029</t>
  </si>
  <si>
    <t>MANISHA NAYAK</t>
  </si>
  <si>
    <t>F20040001023</t>
  </si>
  <si>
    <t>PRATIMA NAIK</t>
  </si>
  <si>
    <t>EINSTEIN ACADEMY OF TECHNOLOGY &amp; MANAGEMENT ,2nd Shift, Bajapur,BBSR</t>
  </si>
  <si>
    <t>F20145001020</t>
  </si>
  <si>
    <t>PRACHI PRIYADARSHINI BASTIA</t>
  </si>
  <si>
    <t>F20061001049</t>
  </si>
  <si>
    <t>RITIKA DALABEHERA</t>
  </si>
  <si>
    <t>F20061001062</t>
  </si>
  <si>
    <t>SONALIKA DASH</t>
  </si>
  <si>
    <t>City Institute of Technical Education, Rourkela</t>
  </si>
  <si>
    <t>F20073001008</t>
  </si>
  <si>
    <t>RITA KISHAN</t>
  </si>
  <si>
    <t>F20089001029</t>
  </si>
  <si>
    <t>MIRA BATHRA</t>
  </si>
  <si>
    <t>F20035001021</t>
  </si>
  <si>
    <t>JYOTISMITA BEHERA</t>
  </si>
  <si>
    <t>F20061001019</t>
  </si>
  <si>
    <t>BONALE BEHERA</t>
  </si>
  <si>
    <t>F20075001053</t>
  </si>
  <si>
    <t>SITAL MAHANTY</t>
  </si>
  <si>
    <t>F20148001041</t>
  </si>
  <si>
    <t>SEEMA MOHANTA</t>
  </si>
  <si>
    <t>SORO SCHOOL OF ENGINEERING, SORO, BALASORE</t>
  </si>
  <si>
    <t>F20155001009</t>
  </si>
  <si>
    <t>GITANJALI DAS</t>
  </si>
  <si>
    <t>F20168001036</t>
  </si>
  <si>
    <t>MALINA KANDAPAN</t>
  </si>
  <si>
    <t>F20001001015</t>
  </si>
  <si>
    <t>AKANKHYA DASH</t>
  </si>
  <si>
    <t>F20001001105</t>
  </si>
  <si>
    <t>PRITIPRANGYA ROUTARAY</t>
  </si>
  <si>
    <t>F20057001003</t>
  </si>
  <si>
    <t>ANIMA BHOI</t>
  </si>
  <si>
    <t>F20063001048</t>
  </si>
  <si>
    <t>SASMITA DAS</t>
  </si>
  <si>
    <t>F20088001110</t>
  </si>
  <si>
    <t>SUBASINI HEMBRAM</t>
  </si>
  <si>
    <t>NIGAM INSTITUTE OF ENGINEERING &amp; TECHNOLOGY 2ND SHIFT, Baranga,Cuttack</t>
  </si>
  <si>
    <t>F20105001006</t>
  </si>
  <si>
    <t>RAMITA BEHERA</t>
  </si>
  <si>
    <t>F20012001050</t>
  </si>
  <si>
    <t>SANDHYA RANI MOHANTY</t>
  </si>
  <si>
    <t>F20028001012</t>
  </si>
  <si>
    <t>BRADATI BEHERA</t>
  </si>
  <si>
    <t>F20028001050</t>
  </si>
  <si>
    <t>SUJATA SETHI</t>
  </si>
  <si>
    <t>F20044001037</t>
  </si>
  <si>
    <t>SANDHYARANI BHOI</t>
  </si>
  <si>
    <t>F20057001039</t>
  </si>
  <si>
    <t>KRISHNAMAYEE JENA</t>
  </si>
  <si>
    <t>F20063001018</t>
  </si>
  <si>
    <t>JAMUNA DAS</t>
  </si>
  <si>
    <t>GOVT. POLYTECHNIC, JAJPUR</t>
  </si>
  <si>
    <t>F20126001016</t>
  </si>
  <si>
    <t>DEBASMITA NAYAK</t>
  </si>
  <si>
    <t>Bhadrak Engineering School &amp; Technology, Asurali, Bhadrak</t>
  </si>
  <si>
    <t>Computer Science &amp; Engineering</t>
  </si>
  <si>
    <t>F20066007024</t>
  </si>
  <si>
    <t>SILLY SMRUTI PRIYADARSHANI BEHERA</t>
  </si>
  <si>
    <t>F20057007001</t>
  </si>
  <si>
    <t>ABHILIPSA SWAIN</t>
  </si>
  <si>
    <t>F20057007024</t>
  </si>
  <si>
    <t>SMRUTILIPI PARIDA</t>
  </si>
  <si>
    <t>F20057007025</t>
  </si>
  <si>
    <t>SRADHANJALI SINGH</t>
  </si>
  <si>
    <t>F20008007010</t>
  </si>
  <si>
    <t>BIJAYALAXMI MOHANTY</t>
  </si>
  <si>
    <t>F20057007031</t>
  </si>
  <si>
    <t>SUSMITA BEHERA</t>
  </si>
  <si>
    <t>Barunei Institute of Engineering &amp; Technology, Khurda</t>
  </si>
  <si>
    <t>F20079007006</t>
  </si>
  <si>
    <t>DEBYA PRAVA NAYAK</t>
  </si>
  <si>
    <t>F20002007035</t>
  </si>
  <si>
    <t>SONALI BARIK</t>
  </si>
  <si>
    <t>F20079007007</t>
  </si>
  <si>
    <t>LINKI SETHY</t>
  </si>
  <si>
    <t>KIIT Polytechnic, Bhubaneswar</t>
  </si>
  <si>
    <t>F20019007036</t>
  </si>
  <si>
    <t>POKALA SINDHUJA</t>
  </si>
  <si>
    <t>F20019007025</t>
  </si>
  <si>
    <t>Garima Das</t>
  </si>
  <si>
    <t>F20061007007</t>
  </si>
  <si>
    <t>LOPAMUDRA MAHARANA</t>
  </si>
  <si>
    <t>Bajirout Institute of Engineering and Technology , Dhenkanal</t>
  </si>
  <si>
    <t>F20101007001</t>
  </si>
  <si>
    <t>AMRITA MISHRA</t>
  </si>
  <si>
    <t>F20026007030</t>
  </si>
  <si>
    <t>PRAPTI PARAMITA NAYAK</t>
  </si>
  <si>
    <t>F20026007021</t>
  </si>
  <si>
    <t>LIPSITA BISWAL</t>
  </si>
  <si>
    <t>F20066007020</t>
  </si>
  <si>
    <t>RASMIRANJITA    MOHANTY</t>
  </si>
  <si>
    <t>F20066007014</t>
  </si>
  <si>
    <t>MATRUKRUPAMAYEE PANDA</t>
  </si>
  <si>
    <t>F20012007019</t>
  </si>
  <si>
    <t>IMRANI BEHERA</t>
  </si>
  <si>
    <t>F20002007034</t>
  </si>
  <si>
    <t>SMRUTISIKHA NAYAK</t>
  </si>
  <si>
    <t>F20040007035</t>
  </si>
  <si>
    <t>RASHMITA SAHOO</t>
  </si>
  <si>
    <t>Balasore School of Engineering, Balasore</t>
  </si>
  <si>
    <t>F20024007020</t>
  </si>
  <si>
    <t>MAMATA BHUYAN</t>
  </si>
  <si>
    <t>F20061007014</t>
  </si>
  <si>
    <t>PREETI PRANGYA BEHERA</t>
  </si>
  <si>
    <t>BIT, Polytechnic, Balasore</t>
  </si>
  <si>
    <t>F20064007004</t>
  </si>
  <si>
    <t>GAYATRI SAHU</t>
  </si>
  <si>
    <t>Einstein School Of Engineering</t>
  </si>
  <si>
    <t>F20167007010</t>
  </si>
  <si>
    <t>DAMAYANTI GIRI</t>
  </si>
  <si>
    <t>F20001007016</t>
  </si>
  <si>
    <t>DIPTIREKHA BEHERA</t>
  </si>
  <si>
    <t>F20003007023</t>
  </si>
  <si>
    <t>SOMYA PUJARI</t>
  </si>
  <si>
    <t>F20061007028</t>
  </si>
  <si>
    <t>SWARNADEEP PARIDA</t>
  </si>
  <si>
    <t>F20061007030</t>
  </si>
  <si>
    <t>TASHLIM PARVEEN</t>
  </si>
  <si>
    <t>F20008007007</t>
  </si>
  <si>
    <t>BANITA BHARASAGAR</t>
  </si>
  <si>
    <t>Holy Institute of Technology, Berhampur</t>
  </si>
  <si>
    <t>F20077007011</t>
  </si>
  <si>
    <t>PUJA DAS</t>
  </si>
  <si>
    <t>Vikash Polytechnic, Baragarh</t>
  </si>
  <si>
    <t>F20100007012</t>
  </si>
  <si>
    <t>JHARANA BEHERA</t>
  </si>
  <si>
    <t>F20001007046</t>
  </si>
  <si>
    <t>SUSHREE RITURESHMA SWAIN</t>
  </si>
  <si>
    <t>F20002007011</t>
  </si>
  <si>
    <t>DIBYADARSINI  BEHERA</t>
  </si>
  <si>
    <t>F20077007008</t>
  </si>
  <si>
    <t>DOLLY DAS</t>
  </si>
  <si>
    <t>Black Diamond School of Engineering, Brajarajnagar</t>
  </si>
  <si>
    <t>F20023007003</t>
  </si>
  <si>
    <t>ANUGRAHIT TIRKEY</t>
  </si>
  <si>
    <t>F20026007015</t>
  </si>
  <si>
    <t>JHUMA PAUL</t>
  </si>
  <si>
    <t>F20024007004</t>
  </si>
  <si>
    <t>ARPITA PANIGRAHI</t>
  </si>
  <si>
    <t>F20026007007</t>
  </si>
  <si>
    <t>AYESHA BANO</t>
  </si>
  <si>
    <t>F20061007027</t>
  </si>
  <si>
    <t>SUPRIYA SAHU</t>
  </si>
  <si>
    <t>Sanjay Memorial Institute of Technology, Ankuspur</t>
  </si>
  <si>
    <t>F20010007007</t>
  </si>
  <si>
    <t>ANKITA KUMARI NAYAK</t>
  </si>
  <si>
    <t>F20019007033</t>
  </si>
  <si>
    <t>NABASURJA DATTA</t>
  </si>
  <si>
    <t>Krupajal Engineering School, Bhubaneswar</t>
  </si>
  <si>
    <t>F20027007011</t>
  </si>
  <si>
    <t>SWATY DAS</t>
  </si>
  <si>
    <t>F20035007011</t>
  </si>
  <si>
    <t>RASHMI BEHERA</t>
  </si>
  <si>
    <t>F20061007008</t>
  </si>
  <si>
    <t>LOVELY PATTNAIK</t>
  </si>
  <si>
    <t>F20064007017</t>
  </si>
  <si>
    <t>SASMITA BEHERA</t>
  </si>
  <si>
    <t>Capital school of engineering</t>
  </si>
  <si>
    <t>F20169007006</t>
  </si>
  <si>
    <t>BHARATI NAIK</t>
  </si>
  <si>
    <t>Electrical Engineering</t>
  </si>
  <si>
    <t>F20013002042</t>
  </si>
  <si>
    <t>RASHMI PRIYA RANA</t>
  </si>
  <si>
    <t>F20060002027</t>
  </si>
  <si>
    <t>INDRANEE BEHERA</t>
  </si>
  <si>
    <t>F20001002124</t>
  </si>
  <si>
    <t>SASWATA  SAHOO</t>
  </si>
  <si>
    <t>F20013002023</t>
  </si>
  <si>
    <t>Faiqua Eirum</t>
  </si>
  <si>
    <t>F20001002156</t>
  </si>
  <si>
    <t>SUPRAVA MOHARANA</t>
  </si>
  <si>
    <t>F20001002072</t>
  </si>
  <si>
    <t>LIPIKA BEHERA</t>
  </si>
  <si>
    <t>F20013002026</t>
  </si>
  <si>
    <t>JYOTI BEHERA</t>
  </si>
  <si>
    <t>F20041002093</t>
  </si>
  <si>
    <t>SMRUTI MOHANTY</t>
  </si>
  <si>
    <t>F20008002094</t>
  </si>
  <si>
    <t>TRISHNA PRADHAN</t>
  </si>
  <si>
    <t>Badriprasad Institute of Technology, Sambalpur</t>
  </si>
  <si>
    <t>F20072002046</t>
  </si>
  <si>
    <t>NIKITA PADHAN</t>
  </si>
  <si>
    <t>F20063002077</t>
  </si>
  <si>
    <t>URMILA MAHALIK</t>
  </si>
  <si>
    <t>F20018002111</t>
  </si>
  <si>
    <t>SUPRIYA SINGH</t>
  </si>
  <si>
    <t>F20088002121</t>
  </si>
  <si>
    <t>SIBANI NAYAK</t>
  </si>
  <si>
    <t>F20008002031</t>
  </si>
  <si>
    <t>JAGRUTI BARIK</t>
  </si>
  <si>
    <t>Gandhi School of Engineering, Berhampur</t>
  </si>
  <si>
    <t>F20039002027</t>
  </si>
  <si>
    <t>LIPSA MAHAPATRA</t>
  </si>
  <si>
    <t>F20126002047</t>
  </si>
  <si>
    <t>ROJALIN PATRA</t>
  </si>
  <si>
    <t>F20063002032</t>
  </si>
  <si>
    <t>LIZARANI MURMU</t>
  </si>
  <si>
    <t>F20008002078</t>
  </si>
  <si>
    <t>SHILPISUCHETA BARIK</t>
  </si>
  <si>
    <t>R.K.Institute of Engineering &amp; Technology, Niali, Cuttack</t>
  </si>
  <si>
    <t>F20091002006</t>
  </si>
  <si>
    <t>ANASUYA MALLICK</t>
  </si>
  <si>
    <t>F20091002040</t>
  </si>
  <si>
    <t>LIPSHA BHOI</t>
  </si>
  <si>
    <t>Mahalaxmi Institute of Technology &amp; Engineering</t>
  </si>
  <si>
    <t>F20093002080</t>
  </si>
  <si>
    <t>RACHANA DEHURY</t>
  </si>
  <si>
    <t>F20028002055</t>
  </si>
  <si>
    <t>RINA KUMARI PRADHAN</t>
  </si>
  <si>
    <t>F20018002025</t>
  </si>
  <si>
    <t>BINODINI NAIK</t>
  </si>
  <si>
    <t>F20111002007</t>
  </si>
  <si>
    <t>BHAGYASHREE SETHI</t>
  </si>
  <si>
    <t>F20001002046</t>
  </si>
  <si>
    <t>DIBYADARSHINI BHOL</t>
  </si>
  <si>
    <t>F20013002009</t>
  </si>
  <si>
    <t>ANKITA MATHAN</t>
  </si>
  <si>
    <t>F20026002032</t>
  </si>
  <si>
    <t>NIRUPAMA SAHOO</t>
  </si>
  <si>
    <t>F20093002107</t>
  </si>
  <si>
    <t>SONALI TUDU</t>
  </si>
  <si>
    <t>F20044002029</t>
  </si>
  <si>
    <t>ELISI MALLICK</t>
  </si>
  <si>
    <t>F20072002092</t>
  </si>
  <si>
    <t>TRILOCHAN PATRA</t>
  </si>
  <si>
    <t>Orissa School of Engineering Polytechnic, Berhampur</t>
  </si>
  <si>
    <t>F20074002004</t>
  </si>
  <si>
    <t>GAYATRI BEHERA</t>
  </si>
  <si>
    <t>F20077002006</t>
  </si>
  <si>
    <t>DIPTI SETHI</t>
  </si>
  <si>
    <t>UIET, Rathipur, Bhubaneswar</t>
  </si>
  <si>
    <t>F20083002032</t>
  </si>
  <si>
    <t>SNEHANJALI RAUTARAY</t>
  </si>
  <si>
    <t>F20093002016</t>
  </si>
  <si>
    <t>BUDHU HANSDAH</t>
  </si>
  <si>
    <t>F20098002055</t>
  </si>
  <si>
    <t>SUCHISMITA BHOI</t>
  </si>
  <si>
    <t>F20093002062</t>
  </si>
  <si>
    <t>MANGULI HANSDAH</t>
  </si>
  <si>
    <t>F20008002043</t>
  </si>
  <si>
    <t>MAHIMA SETH</t>
  </si>
  <si>
    <t>F20060002054</t>
  </si>
  <si>
    <t>RACHANA NAIK</t>
  </si>
  <si>
    <t>F20008002090</t>
  </si>
  <si>
    <t>SWATI GUPTA</t>
  </si>
  <si>
    <t>F20070002034</t>
  </si>
  <si>
    <t>PRIYARANI MOHANTA</t>
  </si>
  <si>
    <t>F20073002009</t>
  </si>
  <si>
    <t>ANKITA LAKRA</t>
  </si>
  <si>
    <t>F20018002083</t>
  </si>
  <si>
    <t>SALHA MARNDI</t>
  </si>
  <si>
    <t>AMRAVATI POLYTECHNIC, RAIRANGPUR, MAYURBHANJ</t>
  </si>
  <si>
    <t>F20162002041</t>
  </si>
  <si>
    <t>SABITA RANI SOY</t>
  </si>
  <si>
    <t>Government Polytechnic, Bhubaneswar</t>
  </si>
  <si>
    <t>F20014002061</t>
  </si>
  <si>
    <t>SHARMISTHA NAYAK</t>
  </si>
  <si>
    <t>F20008002096</t>
  </si>
  <si>
    <t>V ROSHANI RAO</t>
  </si>
  <si>
    <t>F20093002043</t>
  </si>
  <si>
    <t>JHANA MANI MARNDI</t>
  </si>
  <si>
    <t>F20008002068</t>
  </si>
  <si>
    <t>RINAPANI LUHA</t>
  </si>
  <si>
    <t>Gandhi Institute Of Tech. &amp; Mgmt ,2nd Shift,Gangapada,BBSR</t>
  </si>
  <si>
    <t>F20137002004</t>
  </si>
  <si>
    <t>ANITA SUTAR</t>
  </si>
  <si>
    <t>N/A</t>
  </si>
  <si>
    <t>F20039002020</t>
  </si>
  <si>
    <t>JANAKEE SAHU</t>
  </si>
  <si>
    <t>F20041002026</t>
  </si>
  <si>
    <t>DHARITRI ROUT</t>
  </si>
  <si>
    <t>F20093002021</t>
  </si>
  <si>
    <t>CHHITA HANSDAH</t>
  </si>
  <si>
    <t>SHIBANI INST. OF TECHNICAL EDUCATION,2nd Shift,JANLA,BBSR</t>
  </si>
  <si>
    <t>F20141002016</t>
  </si>
  <si>
    <t>JYOTI MAJHI</t>
  </si>
  <si>
    <t>SAKUNTALA SUDARSHAN INSTITUTE OF TECHNOLOGY, KALAKAD, MAYURBHANJ</t>
  </si>
  <si>
    <t>F20156002028</t>
  </si>
  <si>
    <t>KUMU HEMBROM</t>
  </si>
  <si>
    <t>F20013002032</t>
  </si>
  <si>
    <t xml:space="preserve">NIKITA YADAV </t>
  </si>
  <si>
    <t>Narayani Institute of Engineering &amp; Technology, Angul</t>
  </si>
  <si>
    <t>F20059002061</t>
  </si>
  <si>
    <t>KALYANI BEHERA</t>
  </si>
  <si>
    <t>F20083002017</t>
  </si>
  <si>
    <t>JYOTI PRADHAN</t>
  </si>
  <si>
    <t>F20100002009</t>
  </si>
  <si>
    <t>EKTA MAHANANDA</t>
  </si>
  <si>
    <t>F20013002056</t>
  </si>
  <si>
    <t>SMRUTISUDHA SATAPATHY</t>
  </si>
  <si>
    <t>F20041002054</t>
  </si>
  <si>
    <t>PRATYASHA PRIYADARSHINI</t>
  </si>
  <si>
    <t>GOVT. POLYTECHNIC, PURI</t>
  </si>
  <si>
    <t>F20132002024</t>
  </si>
  <si>
    <t>LOPITA SAHOO</t>
  </si>
  <si>
    <t>F20093002010</t>
  </si>
  <si>
    <t>BASANTI TUDU</t>
  </si>
  <si>
    <t>F20137002012</t>
  </si>
  <si>
    <t>KAJAL MALLICK</t>
  </si>
  <si>
    <t>F20048002002</t>
  </si>
  <si>
    <t>AISWARYA DAS</t>
  </si>
  <si>
    <t>F20039002019</t>
  </si>
  <si>
    <t>GANGOTRI NAYAK</t>
  </si>
  <si>
    <t>F20093002056</t>
  </si>
  <si>
    <t>LIZA ROUT</t>
  </si>
  <si>
    <t>F20093002115</t>
  </si>
  <si>
    <t>SURYAMANI MARANDI</t>
  </si>
  <si>
    <t>F20070002007</t>
  </si>
  <si>
    <t>BARNALI PATRA</t>
  </si>
  <si>
    <t>F20062002007</t>
  </si>
  <si>
    <t>ANISHA DEY</t>
  </si>
  <si>
    <t>F20093002108</t>
  </si>
  <si>
    <t>F20008002018</t>
  </si>
  <si>
    <t>BIKI PADHAN</t>
  </si>
  <si>
    <t>F20018002090</t>
  </si>
  <si>
    <t>SARATHI HEMBRAM</t>
  </si>
  <si>
    <t>Satyasai School of Engineering,Balasore</t>
  </si>
  <si>
    <t>F20092002038</t>
  </si>
  <si>
    <t>JYOTI TIWARI</t>
  </si>
  <si>
    <t>F20013002031</t>
  </si>
  <si>
    <t>NIKITA PRUSTY</t>
  </si>
  <si>
    <t>F20070002044</t>
  </si>
  <si>
    <t>RUKMANI HANSDAH</t>
  </si>
  <si>
    <t>F20137002023</t>
  </si>
  <si>
    <t>SUBHASMITA BARIK</t>
  </si>
  <si>
    <t>SYNERGY POLYTECHNIC, BHIMPUR, BHUBANESWAR</t>
  </si>
  <si>
    <t>F20160002025</t>
  </si>
  <si>
    <t>NIHARIKA SAHOO</t>
  </si>
  <si>
    <t>F20064002013</t>
  </si>
  <si>
    <t>MADHUSMITA SAMAL</t>
  </si>
  <si>
    <t>F20070002043</t>
  </si>
  <si>
    <t>REENA MAJHI</t>
  </si>
  <si>
    <t>F20070002049</t>
  </si>
  <si>
    <t>SANDHYA HEMBRAM</t>
  </si>
  <si>
    <t>F20083002035</t>
  </si>
  <si>
    <t>SUBHASHREE DAS</t>
  </si>
  <si>
    <t>F20088002033</t>
  </si>
  <si>
    <t>DALIMBA PATRA</t>
  </si>
  <si>
    <t>F20088002074</t>
  </si>
  <si>
    <t>MAMALI MAHALIK</t>
  </si>
  <si>
    <t>F20111002055</t>
  </si>
  <si>
    <t>SUBHASHREE RANA</t>
  </si>
  <si>
    <t>F20160002026</t>
  </si>
  <si>
    <t xml:space="preserve">NIKITA SWAIN </t>
  </si>
  <si>
    <t>Sushree Institute of Technical Education, Bolangir</t>
  </si>
  <si>
    <t>F20025002063</t>
  </si>
  <si>
    <t>ROJI RANI BAG</t>
  </si>
  <si>
    <t>F20066002006</t>
  </si>
  <si>
    <t>ASHALATA JENA</t>
  </si>
  <si>
    <t>F20088002130</t>
  </si>
  <si>
    <t>Suprava Malik</t>
  </si>
  <si>
    <t>F20001002025</t>
  </si>
  <si>
    <t>BARSHARANI NAYAK</t>
  </si>
  <si>
    <t>NM INSTITUTE OF ENGG.&amp; TECH.,2nd Shift,PATRAPADA,BBSR</t>
  </si>
  <si>
    <t>F20138002005</t>
  </si>
  <si>
    <t>Anisha Dash</t>
  </si>
  <si>
    <t>F20162002020</t>
  </si>
  <si>
    <t>GOURI SOREN</t>
  </si>
  <si>
    <t>F20018002098</t>
  </si>
  <si>
    <t>SITA TUDU</t>
  </si>
  <si>
    <t>Siddhartha Institute of Engineering &amp; Technology, Koraput</t>
  </si>
  <si>
    <t>F20055002008</t>
  </si>
  <si>
    <t>F20075002062</t>
  </si>
  <si>
    <t>T ANITA</t>
  </si>
  <si>
    <t>Gandhi Polytechnic, Berhampur</t>
  </si>
  <si>
    <t>F20076002047</t>
  </si>
  <si>
    <t>SUSMITA PRADHAN</t>
  </si>
  <si>
    <t>F20091002049</t>
  </si>
  <si>
    <t>PADMINI MUNDA</t>
  </si>
  <si>
    <t>F20093002054</t>
  </si>
  <si>
    <t>KUNIMANI SINGH</t>
  </si>
  <si>
    <t>F20162002042</t>
  </si>
  <si>
    <t>SAKRAMANI TUDU</t>
  </si>
  <si>
    <t>F20091002027</t>
  </si>
  <si>
    <t>GOURI KESHARAL</t>
  </si>
  <si>
    <t>F20039002054</t>
  </si>
  <si>
    <t>SABITA PRADHAN</t>
  </si>
  <si>
    <t>F20059002086</t>
  </si>
  <si>
    <t>PINKINA PRIYADARSINI MOHANTY</t>
  </si>
  <si>
    <t>F20093002038</t>
  </si>
  <si>
    <t>JAMUNA MURMU</t>
  </si>
  <si>
    <t>F20155002033</t>
  </si>
  <si>
    <t>PUSPALATA SETHI</t>
  </si>
  <si>
    <t>Kalinga Institute of Engineering &amp; Technology F.C. project, Jajpur</t>
  </si>
  <si>
    <t>F20067002046</t>
  </si>
  <si>
    <t>LIPI DAS</t>
  </si>
  <si>
    <t>F20092002009</t>
  </si>
  <si>
    <t>BARSARANI MUDULI</t>
  </si>
  <si>
    <t>F20156002048</t>
  </si>
  <si>
    <t>SALMAMANI MARNDI</t>
  </si>
  <si>
    <t>F20156002058</t>
  </si>
  <si>
    <t>SIKHA NAIK</t>
  </si>
  <si>
    <t>Biju Patnaik Institute of Technology, Phulbani</t>
  </si>
  <si>
    <t>F20033002037</t>
  </si>
  <si>
    <t>LALINI TAJAN</t>
  </si>
  <si>
    <t>F20100002019</t>
  </si>
  <si>
    <t>REENU DEEP</t>
  </si>
  <si>
    <t>F20039002038</t>
  </si>
  <si>
    <t>PRAGATIKA GHOSH</t>
  </si>
  <si>
    <t>F20059002106</t>
  </si>
  <si>
    <t>F20162002007</t>
  </si>
  <si>
    <t>BASANTI ALDA</t>
  </si>
  <si>
    <t>F20092002057</t>
  </si>
  <si>
    <t>PRACHI PRADHAN</t>
  </si>
  <si>
    <t>North Odisha School Of Engineering,Mayurbhanj</t>
  </si>
  <si>
    <t>F20149002094</t>
  </si>
  <si>
    <t>SAKRA MURMU</t>
  </si>
  <si>
    <t>Koustav School of Engineering, Bhubaneswar</t>
  </si>
  <si>
    <t>F20031002013</t>
  </si>
  <si>
    <t>K. PRATYUSHA REDDY</t>
  </si>
  <si>
    <t>F20064002014</t>
  </si>
  <si>
    <t>MALATI HANSDA</t>
  </si>
  <si>
    <t>F20093002104</t>
  </si>
  <si>
    <t>SHRABANI SING</t>
  </si>
  <si>
    <t>F20111002054</t>
  </si>
  <si>
    <t>SUBHANSHI BISWAL</t>
  </si>
  <si>
    <t>F20156002055</t>
  </si>
  <si>
    <t>SHAKUNTALA SINGH</t>
  </si>
  <si>
    <t>F20004002027</t>
  </si>
  <si>
    <t>KAJAL BEHERA</t>
  </si>
  <si>
    <t>F20013002040</t>
  </si>
  <si>
    <t>PRIYANKA BISWAL</t>
  </si>
  <si>
    <t>F20092002003</t>
  </si>
  <si>
    <t>Akankshya Mohanty</t>
  </si>
  <si>
    <t>GANDHI INSTITUTE FOR EDUCATION &amp; TECHNOLOGY 2nd SHIFT,Baniatangi,Khordha</t>
  </si>
  <si>
    <t>F20108002113</t>
  </si>
  <si>
    <t>SWETA KUMARI</t>
  </si>
  <si>
    <t>F20111002034</t>
  </si>
  <si>
    <t>F20014002064</t>
  </si>
  <si>
    <t>SHREEYASHREE MISHRA</t>
  </si>
  <si>
    <t>Sri Polytechnic, Komonda, Nayagarh</t>
  </si>
  <si>
    <t>F20045002023</t>
  </si>
  <si>
    <t>ESWARIYA PRIYADARSHINI</t>
  </si>
  <si>
    <t>F20060002039</t>
  </si>
  <si>
    <t>MAMALI SAHU</t>
  </si>
  <si>
    <t>F20067002040</t>
  </si>
  <si>
    <t>KABERI DEHURI</t>
  </si>
  <si>
    <t>Electronics &amp; Telecommunication Engg</t>
  </si>
  <si>
    <t>F20063003014</t>
  </si>
  <si>
    <t>RAJARAJESWARI SETHI</t>
  </si>
  <si>
    <t>F20063003018</t>
  </si>
  <si>
    <t>SABITA MAHURI</t>
  </si>
  <si>
    <t>F20063003012</t>
  </si>
  <si>
    <t>NIBEDITA MAHURI</t>
  </si>
  <si>
    <t>F20065003001</t>
  </si>
  <si>
    <t>ARPITA DHAL</t>
  </si>
  <si>
    <t>F20063003011</t>
  </si>
  <si>
    <t>LIZA DAS</t>
  </si>
  <si>
    <t>F20063003002</t>
  </si>
  <si>
    <t>GAYATRI MANDAL</t>
  </si>
  <si>
    <t>F20024003039</t>
  </si>
  <si>
    <t>SAYADA FARHIN TABASSUM</t>
  </si>
  <si>
    <t>F20063003006</t>
  </si>
  <si>
    <t>JYOTIRMAYEE NAYAK</t>
  </si>
  <si>
    <t>F20088003048</t>
  </si>
  <si>
    <t>F20063003015</t>
  </si>
  <si>
    <t>RANJITA MAHURI</t>
  </si>
  <si>
    <t>F20066003003</t>
  </si>
  <si>
    <t>MINAKSHI PANDA</t>
  </si>
  <si>
    <t>Indus School of Engineering, Khurda</t>
  </si>
  <si>
    <t>F20081003008</t>
  </si>
  <si>
    <t>PUJARANI NAYAK</t>
  </si>
  <si>
    <t>F20088003043</t>
  </si>
  <si>
    <t>SABITA SING</t>
  </si>
  <si>
    <t>F20075003001</t>
  </si>
  <si>
    <t>ADYASHA   JENA</t>
  </si>
  <si>
    <t>F20083003017</t>
  </si>
  <si>
    <t>ROJI NAIK</t>
  </si>
  <si>
    <t>F20081003027</t>
  </si>
  <si>
    <t>SUBHASINI DAS</t>
  </si>
  <si>
    <t>F20088003011</t>
  </si>
  <si>
    <t>CHANMANI MURMU</t>
  </si>
  <si>
    <t>F20088003050</t>
  </si>
  <si>
    <t>SEEMA SINGH</t>
  </si>
  <si>
    <t>F20062003015</t>
  </si>
  <si>
    <t>PRATIKHYA ROUTRAY</t>
  </si>
  <si>
    <t>F20081003002</t>
  </si>
  <si>
    <t>ANCHAL PADHI</t>
  </si>
  <si>
    <t>Balaji Institute of Technology &amp; Science, Gunupur</t>
  </si>
  <si>
    <t>F20071003030</t>
  </si>
  <si>
    <t>LANKA LALITHA</t>
  </si>
  <si>
    <t>F20026003044</t>
  </si>
  <si>
    <t>SUHANI MALLICK</t>
  </si>
  <si>
    <t>F20062003018</t>
  </si>
  <si>
    <t>SANJULATA MALIK</t>
  </si>
  <si>
    <t>F20066003005</t>
  </si>
  <si>
    <t>PUSPANJALI GAHAN</t>
  </si>
  <si>
    <t>F20162003012</t>
  </si>
  <si>
    <t>JAYMINI MOHANTA</t>
  </si>
  <si>
    <t>F20018003042</t>
  </si>
  <si>
    <t>PRAMILA MURMU</t>
  </si>
  <si>
    <t>F20019003011</t>
  </si>
  <si>
    <t>DIPTIMAYEE  NAYAK</t>
  </si>
  <si>
    <t>F20071003041</t>
  </si>
  <si>
    <t>PRIYANKA PANIGRAHI</t>
  </si>
  <si>
    <t>F20031003014</t>
  </si>
  <si>
    <t>SWAGATIKA MISHRA</t>
  </si>
  <si>
    <t>F20057003019</t>
  </si>
  <si>
    <t>PUSPANJALI DAS</t>
  </si>
  <si>
    <t>F20018003040</t>
  </si>
  <si>
    <t>PINKY MOHANTA</t>
  </si>
  <si>
    <t>F20019003014</t>
  </si>
  <si>
    <t>KHWAHIS NASRIN</t>
  </si>
  <si>
    <t>Kalam Institute of Technology, Berhampur</t>
  </si>
  <si>
    <t>F20049003006</t>
  </si>
  <si>
    <t>IPSITA SAHU</t>
  </si>
  <si>
    <t>F20081003006</t>
  </si>
  <si>
    <t>NAMITA ROUT</t>
  </si>
  <si>
    <t>F20004003007</t>
  </si>
  <si>
    <t>SHARMISTHA  SAHOO</t>
  </si>
  <si>
    <t>F20018003050</t>
  </si>
  <si>
    <t>SHRABANI PRADHAN</t>
  </si>
  <si>
    <t>F20039003033</t>
  </si>
  <si>
    <t>SUBHASHREE JENA</t>
  </si>
  <si>
    <t>F20039003035</t>
  </si>
  <si>
    <t>SUSMITA DAS</t>
  </si>
  <si>
    <t>F20062003011</t>
  </si>
  <si>
    <t>JYOTSNARANI MALIK</t>
  </si>
  <si>
    <t>F20071003010</t>
  </si>
  <si>
    <t>BANISRI JAGATA</t>
  </si>
  <si>
    <t>F20071003032</t>
  </si>
  <si>
    <t>LAXMINI SABAR</t>
  </si>
  <si>
    <t>SKDAV Government Polytechnic, Rourkela</t>
  </si>
  <si>
    <t>F20011003006</t>
  </si>
  <si>
    <t>BHAGYASHREE ACHARYA</t>
  </si>
  <si>
    <t>F20092003034</t>
  </si>
  <si>
    <t>NAZNIN QUADRI</t>
  </si>
  <si>
    <t>F20075003011</t>
  </si>
  <si>
    <t>PRIYA DARSHINI  NAHAK</t>
  </si>
  <si>
    <t>F20081003004</t>
  </si>
  <si>
    <t>JYOTIRANI BISWAL</t>
  </si>
  <si>
    <t>F20088003021</t>
  </si>
  <si>
    <t>KAERI KUDADA</t>
  </si>
  <si>
    <t>F20057003029</t>
  </si>
  <si>
    <t>SWOYAMPRAVA BEHERA</t>
  </si>
  <si>
    <t>F20098003025</t>
  </si>
  <si>
    <t>SANGHAMITRA DAS</t>
  </si>
  <si>
    <t>F20162003018</t>
  </si>
  <si>
    <t>MALHA SOREN</t>
  </si>
  <si>
    <t>F20162003033</t>
  </si>
  <si>
    <t>SUNITA GAGARAY</t>
  </si>
  <si>
    <t>F20018003039</t>
  </si>
  <si>
    <t>PINKI HEMBRAM</t>
  </si>
  <si>
    <t>F20031003011</t>
  </si>
  <si>
    <t>SUCHARITA ROUT</t>
  </si>
  <si>
    <t>F20031003012</t>
  </si>
  <si>
    <t>SUCHISMITA PANDA</t>
  </si>
  <si>
    <t>Ganapati Institute of Engg. &amp; Tech, Cuttack</t>
  </si>
  <si>
    <t>F20078003003</t>
  </si>
  <si>
    <t>DEEPA NAYAK</t>
  </si>
  <si>
    <t>F20083003008</t>
  </si>
  <si>
    <t>JHARANA JHANKAR</t>
  </si>
  <si>
    <t>Maharaja Polytechnic, Tarabai, Bhubaneswar</t>
  </si>
  <si>
    <t>F20084003031</t>
  </si>
  <si>
    <t>MANISHA MAHARANA</t>
  </si>
  <si>
    <t>F20071003053</t>
  </si>
  <si>
    <t>SANDHYA LIMA</t>
  </si>
  <si>
    <t>F20026003014</t>
  </si>
  <si>
    <t>KAUSHALYA DEVI</t>
  </si>
  <si>
    <t>F20018003061</t>
  </si>
  <si>
    <t>TRUPTI REKHA BEHERA</t>
  </si>
  <si>
    <t>F20011003040</t>
  </si>
  <si>
    <t>TRISHNA BEHERA</t>
  </si>
  <si>
    <t>SSB Regional Institute of Science &amp; Technology, Chitrada, Mayurbhanj</t>
  </si>
  <si>
    <t>F20069003021</t>
  </si>
  <si>
    <t>PHULA DEHURI</t>
  </si>
  <si>
    <t>F20062003014</t>
  </si>
  <si>
    <t>NAMITA MALIK</t>
  </si>
  <si>
    <t>F20088003061</t>
  </si>
  <si>
    <t>SWARNAPRAVA SINGH</t>
  </si>
  <si>
    <t>F20025003033</t>
  </si>
  <si>
    <t>PRIYANKA BIBHAR</t>
  </si>
  <si>
    <t>F20018003013</t>
  </si>
  <si>
    <t>DULARI HEMBRAM</t>
  </si>
  <si>
    <t>F20018003025</t>
  </si>
  <si>
    <t>LAXMI MAJHI</t>
  </si>
  <si>
    <t>F20098003016</t>
  </si>
  <si>
    <t>MADHUSMITA DAS</t>
  </si>
  <si>
    <t>F20162003007</t>
  </si>
  <si>
    <t>CHAMPABATI MURMU</t>
  </si>
  <si>
    <t>F20162003008</t>
  </si>
  <si>
    <t>DEOLA MURMU</t>
  </si>
  <si>
    <t>F20019003024</t>
  </si>
  <si>
    <t>PUJARANI MISHRA</t>
  </si>
  <si>
    <t>F20048003027</t>
  </si>
  <si>
    <t>F20088003035</t>
  </si>
  <si>
    <t>PINKY MAJHI</t>
  </si>
  <si>
    <t>F20092003036</t>
  </si>
  <si>
    <t>PRAGATI GHOSH</t>
  </si>
  <si>
    <t>F20018003052</t>
  </si>
  <si>
    <t>SITARANI HEMBRAM</t>
  </si>
  <si>
    <t>F20024003024</t>
  </si>
  <si>
    <t>NANDITA MALIK</t>
  </si>
  <si>
    <t>F20162003031</t>
  </si>
  <si>
    <t>SONALI MAHALI</t>
  </si>
  <si>
    <t>GOVT. POLYTECHNIC, GAJAPATI</t>
  </si>
  <si>
    <t>F20112003011</t>
  </si>
  <si>
    <t>SIMHADRI BHAGYASRI</t>
  </si>
  <si>
    <t>F20162003028</t>
  </si>
  <si>
    <t>SARASWATI HESSA</t>
  </si>
  <si>
    <t>F20018003004</t>
  </si>
  <si>
    <t>BABITA MOHANTA</t>
  </si>
  <si>
    <t>F20025003027</t>
  </si>
  <si>
    <t>MANJUSHREE SHIKA</t>
  </si>
  <si>
    <t>Nilachal Polytechnic, Bhubaneswar</t>
  </si>
  <si>
    <t>Mechanical Engineering</t>
  </si>
  <si>
    <t>F20021004053</t>
  </si>
  <si>
    <t>SUMITRA DALAI</t>
  </si>
  <si>
    <t>F20019004053</t>
  </si>
  <si>
    <t>SANYUKTA SINGH</t>
  </si>
  <si>
    <t>F20001004052</t>
  </si>
  <si>
    <t>MIRAMBIKA MANGARAJ</t>
  </si>
  <si>
    <t>F20168004006</t>
  </si>
  <si>
    <t>BHABANI NAIK</t>
  </si>
  <si>
    <t>F20001004084</t>
  </si>
  <si>
    <t>SAGARIKA LENKA</t>
  </si>
  <si>
    <t>F20169004048</t>
  </si>
  <si>
    <t>SASMITA BISHI</t>
  </si>
  <si>
    <t>F20093004040</t>
  </si>
  <si>
    <t>GANGA SING</t>
  </si>
  <si>
    <t>F20083004031</t>
  </si>
  <si>
    <t>LOMABATI SAHOO</t>
  </si>
  <si>
    <t>F20019004060</t>
  </si>
  <si>
    <t>SOFIA TABASUM</t>
  </si>
  <si>
    <t>F20032004047</t>
  </si>
  <si>
    <t>LAXMIPRIYA DAS</t>
  </si>
  <si>
    <t>F20041004060</t>
  </si>
  <si>
    <t>GYANAPRAKASH DEBATA</t>
  </si>
  <si>
    <t>F20001004007</t>
  </si>
  <si>
    <t>ANUSMITA DASH</t>
  </si>
  <si>
    <t>F20013004089</t>
  </si>
  <si>
    <t>SUDIPTA PANDIT</t>
  </si>
  <si>
    <t>IIPM SCHOOL OF ENGG &amp; TECH, KANSBAHAL, SUNDARGARH</t>
  </si>
  <si>
    <t>F20163004014</t>
  </si>
  <si>
    <t>BIPASA DEY</t>
  </si>
  <si>
    <t>F20018004099</t>
  </si>
  <si>
    <t>PARBATI KISKU</t>
  </si>
  <si>
    <t>F20019004054</t>
  </si>
  <si>
    <t>SARITA SINGH</t>
  </si>
  <si>
    <t>Samanta Chandra Sekhar Institute of Technology &amp; Management, Semiliguda</t>
  </si>
  <si>
    <t>F20030004012</t>
  </si>
  <si>
    <t>KIRTI PATNAIK</t>
  </si>
  <si>
    <t>F20018004155</t>
  </si>
  <si>
    <t>SUBHASHREE MOHANTA</t>
  </si>
  <si>
    <t>F20169004006</t>
  </si>
  <si>
    <t>ASEEMA MINZ</t>
  </si>
  <si>
    <t>F20019004041</t>
  </si>
  <si>
    <t>PRIYANKA PRIYADARSHANI MAHAPATRA</t>
  </si>
  <si>
    <t>F20018004143</t>
  </si>
  <si>
    <t>Hi-Tech Institute of Technology,2nd Shift, Khurda</t>
  </si>
  <si>
    <t>F20095004010</t>
  </si>
  <si>
    <t>BANDANA SABAR</t>
  </si>
  <si>
    <t>Government Polytechnic,Mayurbhanj</t>
  </si>
  <si>
    <t>F20152004056</t>
  </si>
  <si>
    <t>SONALI PANDA</t>
  </si>
  <si>
    <t>F20163004038</t>
  </si>
  <si>
    <t>PARBATI  MAJHI</t>
  </si>
  <si>
    <t>F20019004003</t>
  </si>
  <si>
    <t>ADYASHA PATTANAYAK</t>
  </si>
  <si>
    <t>F20163004037</t>
  </si>
  <si>
    <t>NILOFER KHATOON</t>
  </si>
  <si>
    <t>F20035004071</t>
  </si>
  <si>
    <t>PALLAVI PRIYADARSINI SAHOO</t>
  </si>
  <si>
    <t>F20145004052</t>
  </si>
  <si>
    <t>SUBHASHREE PRIYADARSINI BALIARSINGH</t>
  </si>
  <si>
    <t>F20093004052</t>
  </si>
  <si>
    <t>JYOTSHNA SING</t>
  </si>
  <si>
    <t>F20078004106</t>
  </si>
  <si>
    <t>SOUVAGINI BEHERA</t>
  </si>
  <si>
    <t>F20163004007</t>
  </si>
  <si>
    <t>ARADHANA LAKRA</t>
  </si>
  <si>
    <t>F20163004023</t>
  </si>
  <si>
    <t>FARHIN BANO</t>
  </si>
  <si>
    <t>F20018004108</t>
  </si>
  <si>
    <t>PRADYUMNA SAHOO</t>
  </si>
  <si>
    <t>F20013004009</t>
  </si>
  <si>
    <t>ANUPAMA BEHERA</t>
  </si>
  <si>
    <t>F20061004041</t>
  </si>
  <si>
    <t>DHANESWAR NANDA</t>
  </si>
  <si>
    <t>F20023004057</t>
  </si>
  <si>
    <t>SWEETA CHOUDHURY</t>
  </si>
  <si>
    <t>F20162004038</t>
  </si>
  <si>
    <t>GEETA MUNDA</t>
  </si>
  <si>
    <t>Government Polytechnic, Dhenkanal</t>
  </si>
  <si>
    <t>F20015004009</t>
  </si>
  <si>
    <t>BALEMA MUNDA</t>
  </si>
  <si>
    <t>F20003004022</t>
  </si>
  <si>
    <t>KAMALI MAJHI</t>
  </si>
  <si>
    <t>F20078004059</t>
  </si>
  <si>
    <t>LAXMIPRIYA BHOI</t>
  </si>
  <si>
    <t>F20163004025</t>
  </si>
  <si>
    <t>JAYA KUMARI CHOUBE</t>
  </si>
  <si>
    <t>F20055004001</t>
  </si>
  <si>
    <t>ANKITA SWETARANI KHOSLA</t>
  </si>
  <si>
    <t>F20011004062</t>
  </si>
  <si>
    <t>TULASI PARIDA</t>
  </si>
  <si>
    <t>F20018004097</t>
  </si>
  <si>
    <t>PADMABATI KALAH</t>
  </si>
  <si>
    <t>F20149004113</t>
  </si>
  <si>
    <t>SRIYA RANI JENA</t>
  </si>
  <si>
    <t>F20109004047</t>
  </si>
  <si>
    <t>KAINTI KANDAMAKA</t>
  </si>
  <si>
    <t>F20093004098</t>
  </si>
  <si>
    <t>SUBHADRA MADHEI</t>
  </si>
  <si>
    <t>Kalinga Nagar Polytechnic, Tarapur, Jajpur</t>
  </si>
  <si>
    <t>F20086004071</t>
  </si>
  <si>
    <t>LIPSAMAYEE PATRA</t>
  </si>
  <si>
    <t>F20093004082</t>
  </si>
  <si>
    <t>SABITRI HANSDAH</t>
  </si>
  <si>
    <t>F20162004059</t>
  </si>
  <si>
    <t>MANJU MARANDI</t>
  </si>
  <si>
    <t>F20011004048</t>
  </si>
  <si>
    <t>SIMRAN NATH</t>
  </si>
  <si>
    <t>F20013004078</t>
  </si>
  <si>
    <t>SASMITA PANDA</t>
  </si>
  <si>
    <t>F20013004062</t>
  </si>
  <si>
    <t>PRIYANKA PRADHAN</t>
  </si>
  <si>
    <t>F20069004069</t>
  </si>
  <si>
    <t>KAPURA BASKEY</t>
  </si>
  <si>
    <t>F20033004013</t>
  </si>
  <si>
    <t>BANITA DEHURY</t>
  </si>
  <si>
    <t>F20069004133</t>
  </si>
  <si>
    <t>SARAJINI MARNDI</t>
  </si>
  <si>
    <t>Keonjhar School of Engineering, Keonjhar</t>
  </si>
  <si>
    <t>F20085004055</t>
  </si>
  <si>
    <t>LIPITA PRIYADARSHINI PARIDA</t>
  </si>
  <si>
    <t>F20164004052</t>
  </si>
  <si>
    <t>SASMITA ACHARYA</t>
  </si>
  <si>
    <t>F20149004082</t>
  </si>
  <si>
    <t>PUSPANJALI JENA</t>
  </si>
  <si>
    <t>F20024004108</t>
  </si>
  <si>
    <t>SUBHASHREE BARIK</t>
  </si>
  <si>
    <t>CV Raman Polytechnic, Bhubaneswar</t>
  </si>
  <si>
    <t>F20029004014</t>
  </si>
  <si>
    <t>KAMINI KUMARI RAM</t>
  </si>
  <si>
    <t>F20138004007</t>
  </si>
  <si>
    <t>BHADRABI JENA</t>
  </si>
  <si>
    <t>F20078004021</t>
  </si>
  <si>
    <t>BHANUPRIYA BHOI</t>
  </si>
  <si>
    <t>F20086004149</t>
  </si>
  <si>
    <t>SUCHISMITA PATTANAYAK</t>
  </si>
  <si>
    <t>F20021004033</t>
  </si>
  <si>
    <t>REYALIN TOPPO</t>
  </si>
  <si>
    <t>F20149004107</t>
  </si>
  <si>
    <t>GOVT. POLYTECHNIC, BALANGIR</t>
  </si>
  <si>
    <t>F20110004045</t>
  </si>
  <si>
    <t>SUBHASHREE MAHAPATRA</t>
  </si>
  <si>
    <t>F20014004054</t>
  </si>
  <si>
    <t>SONALI NANDA</t>
  </si>
  <si>
    <t>F20069004165</t>
  </si>
  <si>
    <t>SUSHANTI HEMBRAM</t>
  </si>
  <si>
    <t>F20030004018</t>
  </si>
  <si>
    <t>NILIMA HANTAL</t>
  </si>
  <si>
    <t>F20013004044</t>
  </si>
  <si>
    <t>MANASI SENAPATI</t>
  </si>
  <si>
    <t>GOVT. POLYTECHNIC, BARGARH</t>
  </si>
  <si>
    <t>F20122004010</t>
  </si>
  <si>
    <t>BARSHA SUNA</t>
  </si>
  <si>
    <t>F20012004009</t>
  </si>
  <si>
    <t>BHARATI BADATYA</t>
  </si>
  <si>
    <t>F20126004027</t>
  </si>
  <si>
    <t>MOUSHUMEE RANI BEHERA</t>
  </si>
  <si>
    <t>Sundargarh Engineering School, Sundargarh</t>
  </si>
  <si>
    <t>F20022004027</t>
  </si>
  <si>
    <t>LOPAMUDRA SOHALA</t>
  </si>
  <si>
    <t>Orissa School of Mining Engineering, Keonjhar</t>
  </si>
  <si>
    <t>F20007004009</t>
  </si>
  <si>
    <t>BISWAPRIYA KHILAR</t>
  </si>
  <si>
    <t>F20013004048</t>
  </si>
  <si>
    <t>NEHA AGRAWAL</t>
  </si>
  <si>
    <t>F20023004054</t>
  </si>
  <si>
    <t>SURABHI SANGITA BEHERA</t>
  </si>
  <si>
    <t>Metallurgical Engineering</t>
  </si>
  <si>
    <t>F20013009032</t>
  </si>
  <si>
    <t>GEETANJALI SAHOO</t>
  </si>
  <si>
    <t>F20013009014</t>
  </si>
  <si>
    <t>ASHA RANI MAHATO</t>
  </si>
  <si>
    <t>F20013009067</t>
  </si>
  <si>
    <t>RUHEE PATTNAIK</t>
  </si>
  <si>
    <t>F20013009035</t>
  </si>
  <si>
    <t>ISHIKA MUKHERJEE</t>
  </si>
  <si>
    <t>F20013009040</t>
  </si>
  <si>
    <t>JAYASHREE JENA</t>
  </si>
  <si>
    <t>F20013009020</t>
  </si>
  <si>
    <t>BARSHA PRIYADARSHINEE</t>
  </si>
  <si>
    <t>F20013009026</t>
  </si>
  <si>
    <t>BHUMIKA SAHOO</t>
  </si>
  <si>
    <t>F20085009002</t>
  </si>
  <si>
    <t>ANKITA BASA</t>
  </si>
  <si>
    <t>F20013009075</t>
  </si>
  <si>
    <t>SMITA PARIMITA PARIDA</t>
  </si>
  <si>
    <t>F20013009023</t>
  </si>
  <si>
    <t>BHAGYALAXMI ROUT</t>
  </si>
  <si>
    <t>Applied Electronics &amp; Instrumentation Engg</t>
  </si>
  <si>
    <t>F20001006025</t>
  </si>
  <si>
    <t>KARISMA PRIYADARSANI DASH</t>
  </si>
  <si>
    <t>F20001006003</t>
  </si>
  <si>
    <t>ALIVA SUBHADARSHINI KAR</t>
  </si>
  <si>
    <t>F20001006032</t>
  </si>
  <si>
    <t>SANDHYARANI SWAIN</t>
  </si>
  <si>
    <t>Information Technology</t>
  </si>
  <si>
    <t>F20001024019</t>
  </si>
  <si>
    <t>SUGYANI SUBHALAXMI MOHANTY</t>
  </si>
  <si>
    <t>F20025024023</t>
  </si>
  <si>
    <t>TILOTTAMA BARIK</t>
  </si>
  <si>
    <t>F20014024040</t>
  </si>
  <si>
    <t>STITEEPRAGYAN DEO</t>
  </si>
  <si>
    <t>F20025024011</t>
  </si>
  <si>
    <t>KALYANEE BIBHAR</t>
  </si>
  <si>
    <t>F20001024018</t>
  </si>
  <si>
    <t>SRIPRITA ROUT</t>
  </si>
  <si>
    <t>F20025024020</t>
  </si>
  <si>
    <t>SUMATI NAG</t>
  </si>
  <si>
    <t>F20011024029</t>
  </si>
  <si>
    <t>SWAPNA RANI NAYAK</t>
  </si>
  <si>
    <t>F20014024041</t>
  </si>
  <si>
    <t>SUBHALAXMI MOHANTY</t>
  </si>
  <si>
    <t>F20025024010</t>
  </si>
  <si>
    <t>JYOSHNA KUMBHAR</t>
  </si>
  <si>
    <t>F20014024039</t>
  </si>
  <si>
    <t>SRUSTI SAMIKSHYA PATTANAYAK</t>
  </si>
  <si>
    <t>MALATI TUDU</t>
  </si>
  <si>
    <t>KABITA NAIK</t>
  </si>
  <si>
    <t>JAMBHI SING</t>
  </si>
  <si>
    <t>Government Polytechnic,Jagatsinghpur</t>
  </si>
  <si>
    <t>MAHAMAYA RATH</t>
  </si>
  <si>
    <t>BHAGYALAXMI SAHOO</t>
  </si>
  <si>
    <t>PRAJNYAPARAMITA SWAIN</t>
  </si>
  <si>
    <t>PURNIMA MOHANTY</t>
  </si>
  <si>
    <t>PUNAM MOHAPATRA</t>
  </si>
  <si>
    <t>ARATI MISHRA</t>
  </si>
  <si>
    <t>PALLABI NAYAK</t>
  </si>
  <si>
    <t>Ritika Biswal</t>
  </si>
  <si>
    <t>ANISHA PATTNAYAK</t>
  </si>
  <si>
    <t>ARPITA SWAIN</t>
  </si>
  <si>
    <t>MONALISA DEHURY</t>
  </si>
  <si>
    <t>SHAILAJA SAHU</t>
  </si>
  <si>
    <t>USHARANI NAYAK</t>
  </si>
  <si>
    <t>LIMARANI BEHERA</t>
  </si>
  <si>
    <t>ROJALIN NAYAK</t>
  </si>
  <si>
    <t>SANJULATA DASH</t>
  </si>
  <si>
    <t>laxmi priya biswal</t>
  </si>
  <si>
    <t>RUPALIRANI SAHOO</t>
  </si>
  <si>
    <t>BAIJAYANTI BEHERA</t>
  </si>
  <si>
    <t>SIPRA SUBHADARSHINI</t>
  </si>
  <si>
    <t>JULLY BEHERA</t>
  </si>
  <si>
    <t>RAMA BHATRA</t>
  </si>
  <si>
    <t>SALINI BEHERA</t>
  </si>
  <si>
    <t>IPSITA MOHAPATRA</t>
  </si>
  <si>
    <t>IPSITA DAS</t>
  </si>
  <si>
    <t>SURINA KISAN</t>
  </si>
  <si>
    <t>SANTOSINI SWAIN</t>
  </si>
  <si>
    <t>SIMRAN MOHANTY</t>
  </si>
  <si>
    <t>SUBHASHREE SUBHAKANKSHI SARANGI</t>
  </si>
  <si>
    <t>RUPASHRI MAHARANA</t>
  </si>
  <si>
    <t>DOLLYSMITA BEHERA</t>
  </si>
  <si>
    <t>SWATI MAJHI</t>
  </si>
  <si>
    <t>BARSHA RANI SUAR</t>
  </si>
  <si>
    <t>NIHARIKA NAYAK</t>
  </si>
  <si>
    <t>SARITA KUMARI KHOSLA</t>
  </si>
  <si>
    <t>SAROJINI SOREN</t>
  </si>
  <si>
    <t>MONALISA PANY</t>
  </si>
  <si>
    <t>BARSHA RANI DAS</t>
  </si>
  <si>
    <t>PUJARANI MALIK</t>
  </si>
  <si>
    <t>JAMUNA NAYAK</t>
  </si>
  <si>
    <t>NIBEDITA SAHOO</t>
  </si>
  <si>
    <t>GOVT. POLYTECHNIC, KENDRAPADA</t>
  </si>
  <si>
    <t>SAMIDHA PRATIHARY</t>
  </si>
  <si>
    <t>RAJALAXMI GARNAYAK</t>
  </si>
  <si>
    <t>SUDESHNA SAHOO</t>
  </si>
  <si>
    <t>JHARANA SETHI</t>
  </si>
  <si>
    <t>ANINDITA PANIGRAHI</t>
  </si>
  <si>
    <t>ANKITA DAS</t>
  </si>
  <si>
    <t>RANI SAHU</t>
  </si>
  <si>
    <t>PAYAL ACHARYA</t>
  </si>
  <si>
    <t>ARUNA BHUYAN</t>
  </si>
  <si>
    <t>SIPRA MAHARANA</t>
  </si>
  <si>
    <t>ELINA JENA</t>
  </si>
  <si>
    <t>DEEPANJALI BEHERA</t>
  </si>
  <si>
    <t>REXONA SAHOO</t>
  </si>
  <si>
    <t>JYOTI KANDAGORI</t>
  </si>
  <si>
    <t>LILI MANI MARNDI</t>
  </si>
  <si>
    <t>Barsha pattnayak</t>
  </si>
  <si>
    <t>RAJASHREE MANDAL</t>
  </si>
  <si>
    <t>CHINMAYEE MALLICK</t>
  </si>
  <si>
    <t>DIPIKA KUMARI SINGH</t>
  </si>
  <si>
    <t>SAGARIKA SAHOO</t>
  </si>
  <si>
    <t>MADHUSMITA PRADHAN</t>
  </si>
  <si>
    <t>M SUSHRI SANCHARI</t>
  </si>
  <si>
    <t>JYOTIRMAYEE BEHERA</t>
  </si>
  <si>
    <t>Sai Institute Of Technological Science,Choudwar,Cuttack</t>
  </si>
  <si>
    <t>ASTAMI GANIAR</t>
  </si>
  <si>
    <t>RIZWANA QUADRI</t>
  </si>
  <si>
    <t>MARSHALIN DIGAL</t>
  </si>
  <si>
    <t>SUKAMANI EKKA</t>
  </si>
  <si>
    <t>LIZA PATRO</t>
  </si>
  <si>
    <t>PRIYADARSHINI MOHANTY</t>
  </si>
  <si>
    <t>SMARANIKA BAL</t>
  </si>
  <si>
    <t>SMITARANI BEHERA</t>
  </si>
  <si>
    <t>SAMAPTI SAHOO</t>
  </si>
  <si>
    <t>GOVT. POLYTECHNIC,2nd Shift,BHUBANESWAR</t>
  </si>
  <si>
    <t>SUBHALAXMI SAHOO</t>
  </si>
  <si>
    <t>ALIVA DASH</t>
  </si>
  <si>
    <t>PUSPANJALI SWAIN</t>
  </si>
  <si>
    <t>MONALI BEHERA</t>
  </si>
  <si>
    <t>CHINMAYEE MATARI</t>
  </si>
  <si>
    <t>UMA KUMARI YADAV</t>
  </si>
  <si>
    <t>SUCHISMITA BARIK</t>
  </si>
  <si>
    <t>SMITARANI SAHOO</t>
  </si>
  <si>
    <t>SUSHREE ARJITA</t>
  </si>
  <si>
    <t>Odisha Polytechnics, Kuruda, Dist Balasore</t>
  </si>
  <si>
    <t>JANANI SOREN</t>
  </si>
  <si>
    <t>PRIYANKA PRIYADARSANI MOHAPATRA</t>
  </si>
  <si>
    <t>B. SALIN</t>
  </si>
  <si>
    <t>SUCHISMITA SETHY</t>
  </si>
  <si>
    <t>RASHMIREKHA MOHANTA</t>
  </si>
  <si>
    <t>SIYA RANI PATRO</t>
  </si>
  <si>
    <t>SUPRAVA SWAIN</t>
  </si>
  <si>
    <t>Saloni Soumyashree</t>
  </si>
  <si>
    <t>SUPRIYA BARAD</t>
  </si>
  <si>
    <t>JAYANTI JENA</t>
  </si>
  <si>
    <t>JOSADA BHATRA</t>
  </si>
  <si>
    <t>SAMISTHA PATTNAIK</t>
  </si>
  <si>
    <t>MALA TUDU</t>
  </si>
  <si>
    <t>PRANGYA PARAMITA PRADHAN</t>
  </si>
  <si>
    <t>MAMALI TAHAL</t>
  </si>
  <si>
    <t>GOMATI HEMBRAM</t>
  </si>
  <si>
    <t>KABITA MANDIKA</t>
  </si>
  <si>
    <t>JANAKI LIMA</t>
  </si>
  <si>
    <t>Pathani Samant Institute of Engineering &amp; Technology, Dhenkanal</t>
  </si>
  <si>
    <t>SHREEPALI SAHU</t>
  </si>
  <si>
    <t>DULGU HEMBRAM</t>
  </si>
  <si>
    <t>SEEMA RATH</t>
  </si>
  <si>
    <t>Sheetal Adhikari</t>
  </si>
  <si>
    <t>MONALISA  SAINT</t>
  </si>
  <si>
    <t>PRIYANKA SAHOO</t>
  </si>
  <si>
    <t>RITALIN SAHOO</t>
  </si>
  <si>
    <t>ANANYA RANI PANDA</t>
  </si>
  <si>
    <t>RAGINI KUMARI</t>
  </si>
  <si>
    <t>SWAGATIKA PATTNAIK</t>
  </si>
  <si>
    <t>ADYASHA APARUPA SINGH</t>
  </si>
  <si>
    <t>MOHANTY SONALI RASHMI RANJAN</t>
  </si>
  <si>
    <t>SUBHASMITA SAHU</t>
  </si>
  <si>
    <t>PUSPARANI BARAL</t>
  </si>
  <si>
    <t>BARSHA ROUT</t>
  </si>
  <si>
    <t>SONALI ROUT</t>
  </si>
  <si>
    <t>PRAGNYA MOHALIK</t>
  </si>
  <si>
    <t>SAKSHEE SUBHALAGNA</t>
  </si>
  <si>
    <t>ANKITA BISWAL</t>
  </si>
  <si>
    <t>MONALISHA GIRI</t>
  </si>
  <si>
    <t>BARSHA ABHILASHA</t>
  </si>
  <si>
    <t>TAPASWINI PRADHAN</t>
  </si>
  <si>
    <t>MINAKSHI CHAUDHURY</t>
  </si>
  <si>
    <t>DIPTIMAYEE BARIK</t>
  </si>
  <si>
    <t>SONAM MOHANTY</t>
  </si>
  <si>
    <t>Templecity Institute Of Technology And Engineering</t>
  </si>
  <si>
    <t>BARSHARANI SAHOO</t>
  </si>
  <si>
    <t>Rourkela Institute of Technology, Kalunga</t>
  </si>
  <si>
    <t>MAITREYEE MOHANTY</t>
  </si>
  <si>
    <t>Kalahandi School of Engineering &amp; Technology, Bhawanipatana</t>
  </si>
  <si>
    <t>GITANJALI BAG</t>
  </si>
  <si>
    <t>ANKITA PATTNAYAK</t>
  </si>
  <si>
    <t>MANISHA PANIGRAHI</t>
  </si>
  <si>
    <t>IPSITA PARIDA</t>
  </si>
  <si>
    <t>TANISHA DUTTA</t>
  </si>
  <si>
    <t>BANDITA THAKUR</t>
  </si>
  <si>
    <t>AISHWARYA MOHANTY</t>
  </si>
  <si>
    <t>PRATIKSHYA PANDA</t>
  </si>
  <si>
    <t>ANWESHA MUNI</t>
  </si>
  <si>
    <t>MAMATA RANI SAMAL</t>
  </si>
  <si>
    <t>UPASANA PRIYADARSHINI</t>
  </si>
  <si>
    <t>SMRUTI ANANYA MOHAPATRA</t>
  </si>
  <si>
    <t>RUTUPARNA NANDI</t>
  </si>
  <si>
    <t>ARPITA SIBANI HOTA</t>
  </si>
  <si>
    <t>SUBHASHREE PAUL</t>
  </si>
  <si>
    <t>ASIMA DASH</t>
  </si>
  <si>
    <t>MONALISHA BEHERA</t>
  </si>
  <si>
    <t>RAJESWARI ROUT</t>
  </si>
  <si>
    <t>DISHA PODHA</t>
  </si>
  <si>
    <t>Chinmayee Maharana</t>
  </si>
  <si>
    <t>BARADA DASH</t>
  </si>
  <si>
    <t>SHUBHASMITA SWAIN</t>
  </si>
  <si>
    <t>DHARITRI DUTTA</t>
  </si>
  <si>
    <t>DEBASMITA PANIGRAHI</t>
  </si>
  <si>
    <t>PALLABI MISHRA</t>
  </si>
  <si>
    <t>MADHUSMITA KHUNTIA</t>
  </si>
  <si>
    <t>SMRUTIPRIYA SWAIN</t>
  </si>
  <si>
    <t>LIJA PARIDA</t>
  </si>
  <si>
    <t>LIPSITA MAHARANA</t>
  </si>
  <si>
    <t>M. CHINARY CHELSHA</t>
  </si>
  <si>
    <t>APSARA ROUT</t>
  </si>
  <si>
    <t>BHUBANANANDA ORISSA SCHOOL OF ENGG.,2nd Shift,  CUTTACK</t>
  </si>
  <si>
    <t>PUSPANJALI NAYAK</t>
  </si>
  <si>
    <t>PRIYA JENA</t>
  </si>
  <si>
    <t>RAJANI SING</t>
  </si>
  <si>
    <t>SUPRIYA MOHANTA</t>
  </si>
  <si>
    <t>ITISHREE SAHU</t>
  </si>
  <si>
    <t>MIKILATA PARIDA</t>
  </si>
  <si>
    <t>JASHODA MALLICK</t>
  </si>
  <si>
    <t>PUSPITA SAHU</t>
  </si>
  <si>
    <t>SWARNAPRIYA SAHOO</t>
  </si>
  <si>
    <t>MUKTA GUIYA</t>
  </si>
  <si>
    <t>LIPSA MOHANTY</t>
  </si>
  <si>
    <t>MONALISA PARIDA</t>
  </si>
  <si>
    <t>Tejaswini Sinha</t>
  </si>
  <si>
    <t>Bhubaneswar Polytechnic, Bhubaneswar</t>
  </si>
  <si>
    <t>GADDE JAHNAVI</t>
  </si>
  <si>
    <t>NAINA MOHAPATRA</t>
  </si>
  <si>
    <t>MITA SINGH</t>
  </si>
  <si>
    <t>SEEMA SAHOO</t>
  </si>
  <si>
    <t>BIJAYLAXMI DASH</t>
  </si>
  <si>
    <t>KABITA DAS</t>
  </si>
  <si>
    <t>Hi-Tech Institute of Information Technology, Jeypore</t>
  </si>
  <si>
    <t>ANUPOMA PUJARI</t>
  </si>
  <si>
    <t>LUCKYPRAVA MOHANTA</t>
  </si>
  <si>
    <t>HEERAMANI MUNDA LOHAR</t>
  </si>
  <si>
    <t>BAISAKHI JENA</t>
  </si>
  <si>
    <t>MADHUSMITA MAHARNA</t>
  </si>
  <si>
    <t>SIKHA HEMBRAM</t>
  </si>
  <si>
    <t>PRATIBHA KUMARI SAHU</t>
  </si>
  <si>
    <t>NAGURI BANARA</t>
  </si>
  <si>
    <t>SUBHASMITA NAYAK</t>
  </si>
  <si>
    <t>SUBHASHREE GOUDA</t>
  </si>
  <si>
    <t>PALLABI SANDIL</t>
  </si>
  <si>
    <t>SAISIKHA PATTNAIK</t>
  </si>
  <si>
    <t>SASMITA SOREN</t>
  </si>
  <si>
    <t>MAMITA MALLIK</t>
  </si>
  <si>
    <t>NIKITA SAHOO</t>
  </si>
  <si>
    <t>SANGITA NAYAK</t>
  </si>
  <si>
    <t>SABITA BHOI</t>
  </si>
  <si>
    <t>TANU KUMARI RANA</t>
  </si>
  <si>
    <t>GAYATRI JENA</t>
  </si>
  <si>
    <t>LAXMIPRIYA NAYAK</t>
  </si>
  <si>
    <t>DEBASMITA MOHAPATRA</t>
  </si>
  <si>
    <t>LILIMANI SOREN</t>
  </si>
  <si>
    <t>PRATISRUTI MISHRA</t>
  </si>
  <si>
    <t>ANUSUYA MOHANTY</t>
  </si>
  <si>
    <t>PAYAL SAHOO</t>
  </si>
  <si>
    <t>Swami Vivekananda School of Engineering &amp; Technology, Bhubaneswar</t>
  </si>
  <si>
    <t>DEEPIKA NAYAK</t>
  </si>
  <si>
    <t>PRIYANKA SAHU</t>
  </si>
  <si>
    <t>ANJALI NAIK</t>
  </si>
  <si>
    <t>MASOOM MOHAPATRA</t>
  </si>
  <si>
    <t>RAGINI SHARMA</t>
  </si>
  <si>
    <t>MILIMANI PATRA</t>
  </si>
  <si>
    <t>ARATI MURMU</t>
  </si>
  <si>
    <t>GURUBARI MARNDI</t>
  </si>
  <si>
    <t>RINARANI MURMU</t>
  </si>
  <si>
    <t>KUMUDINI GIRI</t>
  </si>
  <si>
    <t>Seli</t>
  </si>
  <si>
    <t>Anushree Mohanty</t>
  </si>
  <si>
    <t>SUBHASHREE PRADHAN</t>
  </si>
  <si>
    <t>MAMATA SETHI</t>
  </si>
  <si>
    <t>RICHISMITA DAS</t>
  </si>
  <si>
    <t>MALHA MURMU</t>
  </si>
  <si>
    <t>DIYANI TOPNO</t>
  </si>
  <si>
    <t>SONALI MAHARANA</t>
  </si>
  <si>
    <t>RAJKUMARI BANJARA</t>
  </si>
  <si>
    <t>SUBHASHREE NAYAK</t>
  </si>
  <si>
    <t>RANURANI BEHERA</t>
  </si>
  <si>
    <t>KASTURIBALA PATRA</t>
  </si>
  <si>
    <t>BARSARANI SAMAL</t>
  </si>
  <si>
    <t>PRIYANKA GARNAYAK</t>
  </si>
  <si>
    <t>NANDINI SING</t>
  </si>
  <si>
    <t>SASMITA HEMBRAM</t>
  </si>
  <si>
    <t>M VARSHA</t>
  </si>
  <si>
    <t xml:space="preserve">GOVERNMENT POLYTECHNIC, MALKANAGIRI </t>
  </si>
  <si>
    <t>ANKITA CHAKRABARTY</t>
  </si>
  <si>
    <t>KARINA JAISWAL</t>
  </si>
  <si>
    <t>RITARANI KARJEE</t>
  </si>
  <si>
    <t>PUJA BHOI</t>
  </si>
  <si>
    <t>SIPALI SAHOO</t>
  </si>
  <si>
    <t>TAPASWINI MAJHI</t>
  </si>
  <si>
    <t>ANKITA SARANGI</t>
  </si>
  <si>
    <t>PUJA DIGAR</t>
  </si>
  <si>
    <t>SUBHALAXMI BEHERA</t>
  </si>
  <si>
    <t>TEJASHWINI NAYAK</t>
  </si>
  <si>
    <t>SABITRI BHUE</t>
  </si>
  <si>
    <t>NUTAKKI PADMAWATI</t>
  </si>
  <si>
    <t>RANU PANTGRAHY</t>
  </si>
  <si>
    <t>SUMITRA DAS</t>
  </si>
  <si>
    <t>SUBHADRA MARNDI</t>
  </si>
  <si>
    <t>SANGITA PRADHAN</t>
  </si>
  <si>
    <t>BHAGYALAXMI DEY</t>
  </si>
  <si>
    <t>PRATIVA NAIK</t>
  </si>
  <si>
    <t>SONIKA CHOUDHURY</t>
  </si>
  <si>
    <t>ANKITA SHARMA</t>
  </si>
  <si>
    <t>BINITA RANA</t>
  </si>
  <si>
    <t>SRADHANJALI BISWAL</t>
  </si>
  <si>
    <t>SITULU PARIDA</t>
  </si>
  <si>
    <t>DIPIKA MINZ</t>
  </si>
  <si>
    <t>CHAMINI HO</t>
  </si>
  <si>
    <t>HEMAMANI KISKU</t>
  </si>
  <si>
    <t>GOVT. POLYTECHNIC, SAMBALPUR</t>
  </si>
  <si>
    <t>MIMANSA PRADHAN</t>
  </si>
  <si>
    <t>SOMYA RANJAN  SAHOO</t>
  </si>
  <si>
    <t>MILONLISSA LENKA</t>
  </si>
  <si>
    <t>SARASWATI MURMU</t>
  </si>
  <si>
    <t>SALGE TUDU</t>
  </si>
  <si>
    <t>BISHNUPRIYA SANGRAMSINGH</t>
  </si>
  <si>
    <t>MALATI MURMU</t>
  </si>
  <si>
    <t>ADYASHA DASH</t>
  </si>
  <si>
    <t>RAIMANI SAWANYAN</t>
  </si>
  <si>
    <t>MADADI SWAGATI</t>
  </si>
  <si>
    <t>SAJINI MAJHI</t>
  </si>
  <si>
    <t>IPSITA DEO</t>
  </si>
  <si>
    <t>MAMATA PATRA</t>
  </si>
  <si>
    <t>RADHARANI HEMBRAM</t>
  </si>
  <si>
    <t>SURUTI KUMARI</t>
  </si>
  <si>
    <t>SAPNA KISHAN</t>
  </si>
  <si>
    <t>Utkal Gourav Madhusudan Institute of Technology, Rayagada</t>
  </si>
  <si>
    <t>B. LAVANYA</t>
  </si>
  <si>
    <t>PRIYANKA SAHA</t>
  </si>
  <si>
    <t>ANANYA  MOHANTY</t>
  </si>
  <si>
    <t>JINGYASA PANDA</t>
  </si>
  <si>
    <t>RUTUPARNA SAHU</t>
  </si>
  <si>
    <t>JYOTSNA RANI DAS</t>
  </si>
  <si>
    <t>ANANYA SETHI</t>
  </si>
  <si>
    <t>SHRUTIREKHA PATRA</t>
  </si>
  <si>
    <t>MAINA SOREN</t>
  </si>
  <si>
    <t>EETISHREE SENAPATI</t>
  </si>
  <si>
    <t>ANJANA  GIRI</t>
  </si>
  <si>
    <t>ANUSIKA DAS</t>
  </si>
  <si>
    <t>JANHABI DUTTA</t>
  </si>
  <si>
    <t>SASMITA MEHER</t>
  </si>
  <si>
    <t>MANISHA MURMU</t>
  </si>
  <si>
    <t>SUNAM GHADEI</t>
  </si>
  <si>
    <t>BASUMATI MAJHI</t>
  </si>
  <si>
    <t>ASHA SNIGDHA NAYAK</t>
  </si>
  <si>
    <t>AMISHA ROUT</t>
  </si>
  <si>
    <t>AKANKSHA KUMARI ROY</t>
  </si>
  <si>
    <t>JYOTSHNARANI DAS</t>
  </si>
  <si>
    <t>SUSHREE PRIYADARSHINI MALLICK</t>
  </si>
  <si>
    <t>PRIYADARSHINI NAYAK</t>
  </si>
  <si>
    <t>DEBASHREE BARIK</t>
  </si>
  <si>
    <t>PARBATI MAJHI</t>
  </si>
  <si>
    <t>SASMITA KUMBHAR</t>
  </si>
  <si>
    <t>SINDHU RAJJEMA SINGH</t>
  </si>
  <si>
    <t>SIBANEE MAJHI</t>
  </si>
  <si>
    <t>SIBANI DHANWAR</t>
  </si>
  <si>
    <t>SUNITA BEHERA</t>
  </si>
  <si>
    <t>SHANTI MAJHI</t>
  </si>
  <si>
    <t>K.ROJA DAS</t>
  </si>
  <si>
    <t>PRIYANKA SANKAR</t>
  </si>
  <si>
    <t>SUSHILA NAG</t>
  </si>
  <si>
    <t>KARMI MURMU</t>
  </si>
  <si>
    <t>PADMABATI MURMU</t>
  </si>
  <si>
    <t>LAXMIPRIYA SAMANTARAY</t>
  </si>
  <si>
    <t>DIKSHA</t>
  </si>
  <si>
    <t>BEBY DAS</t>
  </si>
  <si>
    <t>RASHMITA SING</t>
  </si>
  <si>
    <t>SINU BASKEY</t>
  </si>
  <si>
    <t>SITA ORAM</t>
  </si>
  <si>
    <t>SHREYA  KUMARI</t>
  </si>
  <si>
    <t>SUBHASMITA SETHI</t>
  </si>
  <si>
    <t>ANITAMANI SING</t>
  </si>
  <si>
    <t>PRIYANKA  MALLICK</t>
  </si>
  <si>
    <t>RASMITA NAYAK</t>
  </si>
  <si>
    <t>MAMATA KUMARI NAIK</t>
  </si>
  <si>
    <t>LAXMI BESHRA</t>
  </si>
  <si>
    <t>RITIKA NAIK</t>
  </si>
  <si>
    <t>RUPALI PATRA</t>
  </si>
  <si>
    <t>YUKTASINI BHUE</t>
  </si>
  <si>
    <t>RAJESWARI LENKA</t>
  </si>
  <si>
    <t>RAIMANI SOREN</t>
  </si>
  <si>
    <t>PALLABI CHHATRIA</t>
  </si>
  <si>
    <t>JYOTSHNA RANI DAS</t>
  </si>
  <si>
    <t>HIRA HANSDA</t>
  </si>
  <si>
    <t>NAMITA SINGH</t>
  </si>
  <si>
    <t>RAJASHREE SING</t>
  </si>
  <si>
    <t>KAJAL GHODAI</t>
  </si>
  <si>
    <t>JHARANA SINGH</t>
  </si>
  <si>
    <t>DIBYABHARATI SUNA</t>
  </si>
  <si>
    <t>SUSREE SANGITA BEHERA</t>
  </si>
  <si>
    <t>NIKITA NAYAK</t>
  </si>
  <si>
    <t>MUKTESWARI BEHERA</t>
  </si>
  <si>
    <t>JASHASWINI NAIK</t>
  </si>
  <si>
    <t>TRUPTIMAYEE NAYAK .</t>
  </si>
  <si>
    <t>MAMASRI NAYAK</t>
  </si>
  <si>
    <t>SANGITA BEHERA</t>
  </si>
  <si>
    <t>SUMI SING</t>
  </si>
  <si>
    <t>LOPAMUDRA MALIK</t>
  </si>
  <si>
    <t>SASMITA BHUE</t>
  </si>
  <si>
    <t>PRAVASINI SAMAL</t>
  </si>
  <si>
    <t>DEBAPRIYA SETHI</t>
  </si>
  <si>
    <t>LAKHIAN HANSDAH</t>
  </si>
  <si>
    <t>MITA BEHERA</t>
  </si>
  <si>
    <t>ANUSHKA KANSARI</t>
  </si>
  <si>
    <t>KARISHMA PATNAIK</t>
  </si>
  <si>
    <t>MOKHYADA SAHU</t>
  </si>
  <si>
    <t>RINKEY SATUA</t>
  </si>
  <si>
    <t>PUJA KUMARI</t>
  </si>
  <si>
    <t>SARASWATI EKKA</t>
  </si>
  <si>
    <t>SEEMA TOPPO</t>
  </si>
  <si>
    <t>MONALISHA GOUDA</t>
  </si>
  <si>
    <t>GEC Polytechnic</t>
  </si>
  <si>
    <t>Pujasmita Das</t>
  </si>
  <si>
    <t>EKTA SHARMA</t>
  </si>
  <si>
    <t>PRITIMANJARI BARIK</t>
  </si>
  <si>
    <t>ANSHIKA MISHRA</t>
  </si>
  <si>
    <t>ALISHA LAKRA</t>
  </si>
  <si>
    <t>MANDAKINI MEERU  TUDU</t>
  </si>
  <si>
    <t>MADHUMITA SWAIN</t>
  </si>
  <si>
    <t>NEHA RANI BIRULY</t>
  </si>
  <si>
    <t>NIBEDITA PATRA</t>
  </si>
  <si>
    <t>SWATI SAGARIKA JENA</t>
  </si>
  <si>
    <t>SANDHYARANI TUDU</t>
  </si>
  <si>
    <t>SHRISTI HO</t>
  </si>
  <si>
    <t>SANGITA GHOSH</t>
  </si>
  <si>
    <t>PUJA TANDI</t>
  </si>
  <si>
    <t>SASMITA SAHOO</t>
  </si>
  <si>
    <t>KABITA MURMU</t>
  </si>
  <si>
    <t>PRASHANSA CHATURVEDI</t>
  </si>
  <si>
    <t>PRIYA THAKUR</t>
  </si>
  <si>
    <t>Mahbunnisa Syed</t>
  </si>
  <si>
    <t>AISWARYA SAHU</t>
  </si>
  <si>
    <t>SWETA SANDHA</t>
  </si>
  <si>
    <t>SEEMA LAKRA</t>
  </si>
  <si>
    <t>RATNA PRAVA SAHOO</t>
  </si>
  <si>
    <t>SHAKTIMAYEE PRADHAN</t>
  </si>
  <si>
    <t>SANTIMANI NAYAK</t>
  </si>
  <si>
    <t>BANDANA MEHER</t>
  </si>
  <si>
    <t>KUNI TAMUDIA</t>
  </si>
  <si>
    <t>PRATYASHA KISHAN</t>
  </si>
  <si>
    <t>SUBHASHREE MISHRA</t>
  </si>
  <si>
    <t>SUSHREE ALISHA DASH</t>
  </si>
  <si>
    <t>SUBHASHREE PATRA</t>
  </si>
  <si>
    <t>DIVYA BHARATI PATI</t>
  </si>
  <si>
    <t>INDIC INSTITUTE OF DESIGN &amp; RESEARCH ,2nd Shift,MUKTAPUR,BBSR</t>
  </si>
  <si>
    <t>SUNITA PRADHAN</t>
  </si>
  <si>
    <t>NIMA KINDO</t>
  </si>
  <si>
    <t>SUSMITA BARIK</t>
  </si>
  <si>
    <t>SALMA MURMU</t>
  </si>
  <si>
    <t>MANASWINI JENA</t>
  </si>
  <si>
    <t>GITANJALI NAYAK</t>
  </si>
  <si>
    <t>ASMITA RAUL</t>
  </si>
  <si>
    <t>Badala Pradhan</t>
  </si>
  <si>
    <t>ANJLI TOPPO</t>
  </si>
  <si>
    <t>HIRTIKA BARLA</t>
  </si>
  <si>
    <t>JASANTA BADAIK</t>
  </si>
  <si>
    <t>NILAM BEHERA</t>
  </si>
  <si>
    <t>GEETANJALI SWAIN</t>
  </si>
  <si>
    <t>BANITA NAYAK</t>
  </si>
  <si>
    <t>AMBRITA EKKA</t>
  </si>
  <si>
    <t>ANITA MOHANTA</t>
  </si>
  <si>
    <t>KARINA HEMBRAM</t>
  </si>
  <si>
    <t>RAKHI RANI DAS</t>
  </si>
  <si>
    <t>SATI EKKA</t>
  </si>
  <si>
    <t>SITA TOPPO</t>
  </si>
  <si>
    <t>KUMARI ROSHENI DEVI GOPE</t>
  </si>
  <si>
    <t>K SUBHADRA DORA</t>
  </si>
  <si>
    <t>SABITRI MURMU</t>
  </si>
  <si>
    <t>LAXMI KINDO</t>
  </si>
  <si>
    <t>LACHHMI MARNDI</t>
  </si>
  <si>
    <t>JYOTIRMAYI SADANGI</t>
  </si>
  <si>
    <t>SUBHADARSINI JENA</t>
  </si>
  <si>
    <t>REENA BEHERA</t>
  </si>
  <si>
    <t>SUSHAMA NAIK</t>
  </si>
  <si>
    <t>SUMITRA SING</t>
  </si>
  <si>
    <t>MADHURI BARLA</t>
  </si>
  <si>
    <t>ANJALI NANDA</t>
  </si>
  <si>
    <t>SRADHANJALI NATH</t>
  </si>
  <si>
    <t>LIZA SONKAR</t>
  </si>
  <si>
    <t>PRIYADARSHINI BARLA</t>
  </si>
  <si>
    <t>ANANYA SARANGI</t>
  </si>
  <si>
    <t>JAMUNA BHOI</t>
  </si>
  <si>
    <t>SUKANYA MANTRY</t>
  </si>
  <si>
    <t>PRIYANKA SETHI</t>
  </si>
  <si>
    <t>LIPSA KERKETTA</t>
  </si>
  <si>
    <t>PNS School of Engineering &amp; Technology, Marshaghai</t>
  </si>
  <si>
    <t>JYOTIPRAVA SETHY</t>
  </si>
  <si>
    <t>DEEPA CHHATRIA</t>
  </si>
  <si>
    <t>SUSHILA DHARUA</t>
  </si>
  <si>
    <t>Institute of Textile Technology, Choudwar</t>
  </si>
  <si>
    <t>KABITA RAY</t>
  </si>
  <si>
    <t>MITHUN CHOUDHURY</t>
  </si>
  <si>
    <t>LAXMI KISKU</t>
  </si>
  <si>
    <t>SANTOSHI BENIA</t>
  </si>
  <si>
    <t>SAPNA ORAM</t>
  </si>
  <si>
    <t>DEBASMITA SAHOO</t>
  </si>
  <si>
    <t>SIBANI MALIK</t>
  </si>
  <si>
    <t>SONALIKA MOHAPATRA</t>
  </si>
  <si>
    <t>VABANI DIKHIT</t>
  </si>
  <si>
    <t>GOVT. POLYTECHNIC, ANGUL</t>
  </si>
  <si>
    <t>LI PI BEHERA</t>
  </si>
  <si>
    <t>SWADHINA BARIK</t>
  </si>
  <si>
    <t>SNIGDHA SATAPATHY</t>
  </si>
  <si>
    <t>SEEMA BARIHA</t>
  </si>
  <si>
    <t>PRIYANKA MAJHI</t>
  </si>
  <si>
    <t>NEHA KHALKHO</t>
  </si>
  <si>
    <t>Bhubaneswar Engineering College,2nd Shift,Bhubaneswar</t>
  </si>
  <si>
    <t>SASMITA MANGUAL</t>
  </si>
  <si>
    <t>NATASHA RANI BEHERA</t>
  </si>
  <si>
    <t>BAISAKHI TARAI</t>
  </si>
  <si>
    <t>ANISHA BISWAL</t>
  </si>
  <si>
    <t>RAJANTI NAIK</t>
  </si>
  <si>
    <t>NEHA NAG</t>
  </si>
  <si>
    <t>LIPSA PRIYADARSHINI PALAI</t>
  </si>
  <si>
    <t>SUSHREE MALLICK</t>
  </si>
  <si>
    <t>NIKITA DAS</t>
  </si>
  <si>
    <t>SARITA TIGGA</t>
  </si>
  <si>
    <t>GAYATRI YADAV</t>
  </si>
  <si>
    <t>SUBHALAXMI NAYAK</t>
  </si>
  <si>
    <t>KHIRABDI TANAYA BHANJA</t>
  </si>
  <si>
    <t>RAJASHREE BEHERA</t>
  </si>
  <si>
    <t>Kalpana Rani Rout</t>
  </si>
  <si>
    <t>ARPITA NAYAK</t>
  </si>
  <si>
    <t>B.SOUMYA PATRA</t>
  </si>
  <si>
    <t>ARPITA BINDHANI</t>
  </si>
  <si>
    <t>RASHMI SHARMA</t>
  </si>
  <si>
    <t>BANDITA SETHI</t>
  </si>
  <si>
    <t>RAJESWARI BISHOYI</t>
  </si>
  <si>
    <t>KAMALA BHUMIA</t>
  </si>
  <si>
    <t>JIGYANSA MOHANTY</t>
  </si>
  <si>
    <t>HAFSA MOIN</t>
  </si>
  <si>
    <t>RASHMI REKHA MOHANTY</t>
  </si>
  <si>
    <t>SUSHREE SATABDI SATPATHY</t>
  </si>
  <si>
    <t>ANU NANDA</t>
  </si>
  <si>
    <t>SUSHREE  SWAGATIKA  SAHOO</t>
  </si>
  <si>
    <t>PUJA DEEP</t>
  </si>
  <si>
    <t>MAYURI MISHRA</t>
  </si>
  <si>
    <t>JASOBANTI DEEP</t>
  </si>
  <si>
    <t>KUNTEE ADSULIA</t>
  </si>
  <si>
    <t>LAXMI NAIK</t>
  </si>
  <si>
    <t>APARNA SAHOO</t>
  </si>
  <si>
    <t>LIPUNI KUMARI NAYAK</t>
  </si>
  <si>
    <t>PRATIBHA PATRA</t>
  </si>
  <si>
    <t>SPANDITA TRIPATHY</t>
  </si>
  <si>
    <t>JAYSHREE JAYSMITA SWAIN</t>
  </si>
  <si>
    <t>SUNITA TRIPATHY</t>
  </si>
  <si>
    <t>PRIYAMBADA BEHERA</t>
  </si>
  <si>
    <t>HARAPRIYA SWAIN</t>
  </si>
  <si>
    <t>SANJEEBANI SETHI</t>
  </si>
  <si>
    <t>JAYASHREE SETHI</t>
  </si>
  <si>
    <t>ANUPAMA PATRA</t>
  </si>
  <si>
    <t>ANJALI SAHU</t>
  </si>
  <si>
    <t>TIKINA MAHARANA</t>
  </si>
  <si>
    <t>ANISHA KUMARI</t>
  </si>
  <si>
    <t>SUBHABRATA SENAPATI</t>
  </si>
  <si>
    <t>SHUBHASHREE PATTANAIK</t>
  </si>
  <si>
    <t>MAHAMAYA JENA</t>
  </si>
  <si>
    <t>SAMIKHYA MOHANTY</t>
  </si>
  <si>
    <t>BINODINI KISAN</t>
  </si>
  <si>
    <t>ARNADA PRIYADARSHINI</t>
  </si>
  <si>
    <t>NABANITA MURMU</t>
  </si>
  <si>
    <t>PRITILATA PRADHAN</t>
  </si>
  <si>
    <t>ALISHA RANA</t>
  </si>
  <si>
    <t>RASHMIREKHA DALAI</t>
  </si>
  <si>
    <t>AHALYA GOCHHAYAT</t>
  </si>
  <si>
    <t>RAMSHA HASIN ULLAH SHAIKH</t>
  </si>
  <si>
    <t>TAPASWINI KAR</t>
  </si>
  <si>
    <t>PRIYANKA MOHAPATRA</t>
  </si>
  <si>
    <t>SWETAPADMA SWAIN</t>
  </si>
  <si>
    <t>SUBHASHREE ROUT</t>
  </si>
  <si>
    <t>M BHUVANA</t>
  </si>
  <si>
    <t>MAMATA MALIK</t>
  </si>
  <si>
    <t>DIPALI NAIK</t>
  </si>
  <si>
    <t>JAGYASENI JENA</t>
  </si>
  <si>
    <t>RASHMI DURIA</t>
  </si>
  <si>
    <t>PRAGYANSINI NAYAK</t>
  </si>
  <si>
    <t>SONALI PRADHAN</t>
  </si>
  <si>
    <t>ALI SAHU</t>
  </si>
  <si>
    <t>PRIYADARSINI MALLICK</t>
  </si>
  <si>
    <t>GOVT. POLYTECHNIC, KANDHAMAL</t>
  </si>
  <si>
    <t>PUJARANEE DAS</t>
  </si>
  <si>
    <t>BARSHARANI MOHAPATRA</t>
  </si>
  <si>
    <t>JYOTISHREE SETHI</t>
  </si>
  <si>
    <t>HEMALATA CHHATTAR</t>
  </si>
  <si>
    <t>PUJA PRADHAN</t>
  </si>
  <si>
    <t>BARSHA RANI KHATUA</t>
  </si>
  <si>
    <t>SUDESHNNA MOKHYADA</t>
  </si>
  <si>
    <t>LISA DAS</t>
  </si>
  <si>
    <t>SWATI SUCHARITA DAS</t>
  </si>
  <si>
    <t>LIKITA SETHY</t>
  </si>
  <si>
    <t>NAMRATA HOTA</t>
  </si>
  <si>
    <t>GANGOTRI PLABINI OJHA</t>
  </si>
  <si>
    <t>RADHAMANI MUDULI</t>
  </si>
  <si>
    <t>TRUPTIMAYEE PADHAN</t>
  </si>
  <si>
    <t>DIPALI BEHERA</t>
  </si>
  <si>
    <t>AMRITA BAL</t>
  </si>
  <si>
    <t>SWARNAPRIYA DANDAPAT</t>
  </si>
  <si>
    <t>SAI LAXMI DAS</t>
  </si>
  <si>
    <t>LIPSAMAYEE SAHANI</t>
  </si>
  <si>
    <t>PRITI NANDA DAS</t>
  </si>
  <si>
    <t>REBATI MEHER</t>
  </si>
  <si>
    <t>NIBEDITA BAG</t>
  </si>
  <si>
    <t>PUJA DAKUA</t>
  </si>
  <si>
    <t>LIPIKA DHOLI</t>
  </si>
  <si>
    <t>PUNTA TUDU</t>
  </si>
  <si>
    <t>TAPASWINI JENA</t>
  </si>
  <si>
    <t>PUJA BISHOYI</t>
  </si>
  <si>
    <t>JYOTIKA ORAM</t>
  </si>
  <si>
    <t>NIBEDITA NAYAK</t>
  </si>
  <si>
    <t>SRUTI JYOTI ACHARYA</t>
  </si>
  <si>
    <t>PRITIMOYEE PRADHAN</t>
  </si>
  <si>
    <t>ITISHREE BEHERA</t>
  </si>
  <si>
    <t>PRIYADARSINI PANDA</t>
  </si>
  <si>
    <t>MANJULATA SOREN</t>
  </si>
  <si>
    <t>TANUJA PRIYADARSHINI HANSDA</t>
  </si>
  <si>
    <t>BHAGYARASHMI TUDU</t>
  </si>
  <si>
    <t>Pragyan Paramita Mohanty</t>
  </si>
  <si>
    <t>BIJAYALAXMI BEHERA</t>
  </si>
  <si>
    <t>SMRUTI SNIGDHA JENA</t>
  </si>
  <si>
    <t>RUNU RAY</t>
  </si>
  <si>
    <t>MOHINI MONDAL</t>
  </si>
  <si>
    <t>RASHMITA RAM</t>
  </si>
  <si>
    <t>REENIVA PATTANAIK</t>
  </si>
  <si>
    <t>SASMITA TAREI</t>
  </si>
  <si>
    <t>SUSHREE ANISHA MAJHI</t>
  </si>
  <si>
    <t>LITUPRIYA DEHURY</t>
  </si>
  <si>
    <t>RAJALAXMI DAS</t>
  </si>
  <si>
    <t>PURNIMA DASH</t>
  </si>
  <si>
    <t>RANI SAHOO</t>
  </si>
  <si>
    <t>JUGESWARI DHRUA</t>
  </si>
  <si>
    <t>SADHANA BEHERA</t>
  </si>
  <si>
    <t>CHINMAYEE PATRA</t>
  </si>
  <si>
    <t>BISHWAKALYANI PRIYADARSHANEE</t>
  </si>
  <si>
    <t>SUHASI JENA</t>
  </si>
  <si>
    <t>SILUSMITA DAS</t>
  </si>
  <si>
    <t>PRAVATI PATRA</t>
  </si>
  <si>
    <t>NIBEDITA PATI</t>
  </si>
  <si>
    <t>Reetu Padma Rout</t>
  </si>
  <si>
    <t>SUDHANSUBALA SAHOO</t>
  </si>
  <si>
    <t>LIPISA PATRA</t>
  </si>
  <si>
    <t>SHUBHASHREE MOHAPATRA</t>
  </si>
  <si>
    <t>ANANYA ABHILIPSA DAS</t>
  </si>
  <si>
    <t>N. MINAKSHEE REDDY</t>
  </si>
  <si>
    <t>ALIVA MALLIK</t>
  </si>
  <si>
    <t>ANKITA ROUT</t>
  </si>
  <si>
    <t>GAYATRI NAIK</t>
  </si>
  <si>
    <t>TAPASWINI HALDAR</t>
  </si>
  <si>
    <t>SOMYA SUDIPTA</t>
  </si>
  <si>
    <t>TANMAYEE TRIPATHY</t>
  </si>
  <si>
    <t>KAJAL SHARMA</t>
  </si>
  <si>
    <t>PRIYANKA PRIYADARSHINI DAS</t>
  </si>
  <si>
    <t>SRUTI SMITA MISHRA</t>
  </si>
  <si>
    <t>ANTARA SAHA</t>
  </si>
  <si>
    <t>ANKITA BARIK</t>
  </si>
  <si>
    <t>ALIYA PARVEEN</t>
  </si>
  <si>
    <t>SAIPRIYA PRADHAN</t>
  </si>
  <si>
    <t>SUCHISMITA ROUT</t>
  </si>
  <si>
    <t>ADITI BANIK</t>
  </si>
  <si>
    <t>SWATI SAMANTARAY</t>
  </si>
  <si>
    <t>PRAGNYA PARAMITA SWAIN</t>
  </si>
  <si>
    <t>SUSHREE LOPAMUDRA DAS</t>
  </si>
  <si>
    <t>SUSHREE PRAJNA PANDA</t>
  </si>
  <si>
    <t>TANJUMA KHATUN</t>
  </si>
  <si>
    <t>SWATI SWAGATIKA SENAPATI</t>
  </si>
  <si>
    <t>AMBIKA SAHOO</t>
  </si>
  <si>
    <t>DEBASI PATTAYAT</t>
  </si>
  <si>
    <t>SUKANYA ROY CHOWDHURY</t>
  </si>
  <si>
    <t>Unnati kumari</t>
  </si>
  <si>
    <t>HARSHITA CHAKRABORTY</t>
  </si>
  <si>
    <t>DIPTIMAYEE DALEI</t>
  </si>
  <si>
    <t>PRIYANKA KUMARI</t>
  </si>
  <si>
    <t>SUBHASRI PANDA</t>
  </si>
  <si>
    <t>PRIYADARSHANI PANI</t>
  </si>
  <si>
    <t>MANASMITA BEHERA</t>
  </si>
  <si>
    <t>MANISA ROUT</t>
  </si>
  <si>
    <t>N GAYATRI MURTY</t>
  </si>
  <si>
    <t>PRANITA BEHERA</t>
  </si>
  <si>
    <t>SHUVALAXMI NANDA</t>
  </si>
  <si>
    <t>RESHMA PARVEEN</t>
  </si>
  <si>
    <t>WALISHA TEMURKAR</t>
  </si>
  <si>
    <t>JANAKI FATESINGH</t>
  </si>
  <si>
    <t>MEGHNA PATRA</t>
  </si>
  <si>
    <t>GOURI PRADHAN</t>
  </si>
  <si>
    <t>NEHARANI SAHOO</t>
  </si>
  <si>
    <t>SUBHASHREE BEHERA</t>
  </si>
  <si>
    <t>KSHEERABDHITANAYA PRADHAN</t>
  </si>
  <si>
    <t>SARITA PADHIARY</t>
  </si>
  <si>
    <t>ALIN PATTANAIK</t>
  </si>
  <si>
    <t>SMRUTI MISHRA</t>
  </si>
  <si>
    <t>KHUSNAMA KHATUN</t>
  </si>
  <si>
    <t>MAHIYASHI BISWAL</t>
  </si>
  <si>
    <t>Gudia Rani Singh</t>
  </si>
  <si>
    <t>KOMAL SAHOO</t>
  </si>
  <si>
    <t>SMRUTI REKHA BADATIA</t>
  </si>
  <si>
    <t>SUCHITRA SAHU</t>
  </si>
  <si>
    <t>ISA KANSARI</t>
  </si>
  <si>
    <t>PUJARANI GOUDA</t>
  </si>
  <si>
    <t>ANKITA MOHANTY</t>
  </si>
  <si>
    <t>BOBITA NAIK</t>
  </si>
  <si>
    <t>RUPALI HANSDA</t>
  </si>
  <si>
    <t>SAMAPIKA SAHOO</t>
  </si>
  <si>
    <t>SOMBARI SINGH</t>
  </si>
  <si>
    <t>PUJA JENA</t>
  </si>
  <si>
    <t>PRITIMILAN PANDA</t>
  </si>
  <si>
    <t>SUPRIYA PRIYADARSHANI BEHERA</t>
  </si>
  <si>
    <t>JALLYRANI DEHURI</t>
  </si>
  <si>
    <t>MAMATA HEMBRAM</t>
  </si>
  <si>
    <t>MINOTI TUDU</t>
  </si>
  <si>
    <t>KAUSHALYA BEHERA</t>
  </si>
  <si>
    <t>SHIBANI GIRI</t>
  </si>
  <si>
    <t>JIGYANSA PALAI</t>
  </si>
  <si>
    <t>BAMINI NAIK</t>
  </si>
  <si>
    <t>RASHMITA MAJHI</t>
  </si>
  <si>
    <t>JHILLI KALO</t>
  </si>
  <si>
    <t>CHINMAYEE NATIA</t>
  </si>
  <si>
    <t>HARAPRIYA DALEI</t>
  </si>
  <si>
    <t>LOMALIN OJHA</t>
  </si>
  <si>
    <t>SANGITA MAJHI</t>
  </si>
  <si>
    <t>MONIKA BEHERA</t>
  </si>
  <si>
    <t>ALISHA BEHERA</t>
  </si>
  <si>
    <t>SNEHALATA MALIK</t>
  </si>
  <si>
    <t>DHARITRI KHANDAI</t>
  </si>
  <si>
    <t>SAGUPTA KHAN</t>
  </si>
  <si>
    <t>ALADI SOREN</t>
  </si>
  <si>
    <t>BINATI JANI</t>
  </si>
  <si>
    <t>PANAMANI HEMBRAM</t>
  </si>
  <si>
    <t>BABITA SING</t>
  </si>
  <si>
    <t>RUBI RANI</t>
  </si>
  <si>
    <t>Puri Engineering School, Puri</t>
  </si>
  <si>
    <t>ROJI KANHAR</t>
  </si>
  <si>
    <t>MANJU HANSDA</t>
  </si>
  <si>
    <t>BHAGYALAXMI PRADHAN</t>
  </si>
  <si>
    <t>BHAGYALAXMI SAHU</t>
  </si>
  <si>
    <t>LAMINI NAIK</t>
  </si>
  <si>
    <t>SONALI MARNDI</t>
  </si>
  <si>
    <t>BABITA BAG</t>
  </si>
  <si>
    <t>SUBHALAXMI MAJHI</t>
  </si>
  <si>
    <t>DIVYAKANTI BARIK</t>
  </si>
  <si>
    <t>PRIYANKA PRIYADARSANI DAS</t>
  </si>
  <si>
    <t>BARSHA PRIYADARSINI SWAIN</t>
  </si>
  <si>
    <t>MINU SING</t>
  </si>
  <si>
    <t>PARBATI MURMU</t>
  </si>
  <si>
    <t>MANDAKINI BESRA</t>
  </si>
  <si>
    <t>DIBYASHREE PRIYADARSHINI</t>
  </si>
  <si>
    <t>DANGI HANSDAH</t>
  </si>
  <si>
    <t>RUTUPARNA MOHANTY</t>
  </si>
  <si>
    <t>TANISHA SAHOO</t>
  </si>
  <si>
    <t>AMISHA OJHA</t>
  </si>
  <si>
    <t>JALADHI PADHI</t>
  </si>
  <si>
    <t>SOUMYA MOHAPATRA</t>
  </si>
  <si>
    <t>SUBHADRAGUMI TUDU</t>
  </si>
  <si>
    <t>TEJASWINI SWAIN</t>
  </si>
  <si>
    <t>MINA SINGH</t>
  </si>
  <si>
    <t>LALITA MAHALI</t>
  </si>
  <si>
    <t>LIKHITA PARIDA</t>
  </si>
  <si>
    <t>SASWATI PANDA</t>
  </si>
  <si>
    <t>MONALISHA LAGURI</t>
  </si>
  <si>
    <t>SONALI MALLIK</t>
  </si>
  <si>
    <t>JOBA TUDU</t>
  </si>
  <si>
    <t>KHITENDRIPRIYA MOHANTA</t>
  </si>
  <si>
    <t>SARITA NAIK</t>
  </si>
  <si>
    <t>SUSHREE SANGITA BISHWAL</t>
  </si>
  <si>
    <t>DEEPA BEHERA</t>
  </si>
  <si>
    <t>DARSIKA PRIYADARSINI MOHAKUD</t>
  </si>
  <si>
    <t>LAXMIPRIYA PATRO</t>
  </si>
  <si>
    <t>JYOTSANA MAHALI</t>
  </si>
  <si>
    <t>AISHWARIYA ABHISARIKA</t>
  </si>
  <si>
    <t>JASHMINI MAJHI</t>
  </si>
  <si>
    <t>MINA SING</t>
  </si>
  <si>
    <t>MAMATA TUDU</t>
  </si>
  <si>
    <t>DIPANJALI PUTA</t>
  </si>
  <si>
    <t>BELMATI BAG</t>
  </si>
  <si>
    <t>JHUNA BEHERA</t>
  </si>
  <si>
    <t>SNEHALATA PRADHAN</t>
  </si>
  <si>
    <t>POOJA NAIK</t>
  </si>
  <si>
    <t>DUMUNI MURMU</t>
  </si>
  <si>
    <t>KHUSHBOO KUMARI SINGH</t>
  </si>
  <si>
    <t>Government Polytechnic,Bhadrak</t>
  </si>
  <si>
    <t>NUTANA MALLICK</t>
  </si>
  <si>
    <t>D kaberi</t>
  </si>
  <si>
    <t>VIJAYA LAXMI SAMANTA SINGHAR</t>
  </si>
  <si>
    <t>ANJANA KUMARI NAIK</t>
  </si>
  <si>
    <t>ARYAN SCHOOL OF ENGG &amp; TECHNOLOGY, BARAKUDA, KHURDHA</t>
  </si>
  <si>
    <t>UMARANI BARJO</t>
  </si>
  <si>
    <t>MITS School of Engineering, Janla, Bhubaneswar</t>
  </si>
  <si>
    <t>ANANDINI SETHY</t>
  </si>
  <si>
    <t>DEBASMITA DASH</t>
  </si>
  <si>
    <t>MANITA PRADHAN</t>
  </si>
  <si>
    <t>BABITA KUMBHAKAR</t>
  </si>
  <si>
    <t>GEETANJALI NAIK</t>
  </si>
  <si>
    <t>SALGE SOREN</t>
  </si>
  <si>
    <t>BHABINI JANI</t>
  </si>
  <si>
    <t>SIMARANI TARAI</t>
  </si>
  <si>
    <t>NISHARANEE KULU</t>
  </si>
  <si>
    <t>SONALI PRIYADARSHANI SAHOO</t>
  </si>
  <si>
    <t>SABITREE BEHERA</t>
  </si>
  <si>
    <t>KIRTIMANI HANSDAH</t>
  </si>
  <si>
    <t>GEETIJYOTSNA DAS</t>
  </si>
  <si>
    <t>PRITI GIDHI</t>
  </si>
  <si>
    <t>SONALIKA PALEI</t>
  </si>
  <si>
    <t>PARAYANI BASKEY</t>
  </si>
  <si>
    <t>ARPITA PRIYADARSANI MOHAPATRA</t>
  </si>
  <si>
    <t>Aum Sai Institute of  Technical Education, Berhampur</t>
  </si>
  <si>
    <t>MANASI PANDA</t>
  </si>
  <si>
    <t>MAMATA BEHERA</t>
  </si>
  <si>
    <t>NAINU PREETI</t>
  </si>
  <si>
    <t>MAMI KANHAR</t>
  </si>
  <si>
    <t>PRITI RANI BEHERA</t>
  </si>
  <si>
    <t>RAJANIRANI NAIK</t>
  </si>
  <si>
    <t>SUNITA BESHRA</t>
  </si>
  <si>
    <t>ALISHA DEY</t>
  </si>
  <si>
    <t>MAMATA JANI</t>
  </si>
  <si>
    <t>SHREYA MISHRA</t>
  </si>
  <si>
    <t>BASANTI MAJHI</t>
  </si>
  <si>
    <t>SARASIBALA SAHOO</t>
  </si>
  <si>
    <t>CHARLEE MURMU</t>
  </si>
  <si>
    <t>RANJEETA NAIK</t>
  </si>
  <si>
    <t>PUJA PRIYA SAHU</t>
  </si>
  <si>
    <t>SUSMITA DASH</t>
  </si>
  <si>
    <t>AXITA SATAPATHY</t>
  </si>
  <si>
    <t>KEERTHI BEHERA</t>
  </si>
  <si>
    <t>KIRANMAYEE PANDA</t>
  </si>
  <si>
    <t>NITU KUMARI</t>
  </si>
  <si>
    <t>KABITA BEHERA</t>
  </si>
  <si>
    <t>JYOTISHREE DASH</t>
  </si>
  <si>
    <t>POONAM JALI</t>
  </si>
  <si>
    <t>SUBHADARSINI KAR</t>
  </si>
  <si>
    <t>SUDHA SIMRAN KHADGARAY</t>
  </si>
  <si>
    <t>RANJEETA NAYAK</t>
  </si>
  <si>
    <t>SHREYA DAS</t>
  </si>
  <si>
    <t>MAKI BIROLI</t>
  </si>
  <si>
    <t>K.MEENA</t>
  </si>
  <si>
    <t>ANUSHREE PATI</t>
  </si>
  <si>
    <t>RASHMIREKHA BEHERA</t>
  </si>
  <si>
    <t>SUNITA PANDA</t>
  </si>
  <si>
    <t>PURNIMA SETHY</t>
  </si>
  <si>
    <t>NEEKITA RAMDAS MARNDI</t>
  </si>
  <si>
    <t>SHASWATI MISHRA</t>
  </si>
  <si>
    <t>SUSHREE DIPTIMAYEE SINGH</t>
  </si>
  <si>
    <t>MALABIKA NANDI</t>
  </si>
  <si>
    <t>Smriti Rekha Biswal</t>
  </si>
  <si>
    <t>ASWANIRANI MARNDI</t>
  </si>
  <si>
    <t>ANITA MURMU</t>
  </si>
  <si>
    <t>SHWETJYOTI BANIK</t>
  </si>
  <si>
    <t>GEETA HANSDA</t>
  </si>
  <si>
    <t>SHIVANI MALLICK</t>
  </si>
  <si>
    <t>SIMA KACHHAP</t>
  </si>
  <si>
    <t>SAIRAH MOZAFAR</t>
  </si>
  <si>
    <t>MARIYAM NAIK</t>
  </si>
  <si>
    <t>IPSITA SAGAR</t>
  </si>
  <si>
    <t>ANINDITA SINGH</t>
  </si>
  <si>
    <t>PUJA KERKETTA</t>
  </si>
  <si>
    <t>MEGHA KUMARI</t>
  </si>
  <si>
    <t>JYOTSNA RANI SOREN</t>
  </si>
  <si>
    <t>TULASI TUDU</t>
  </si>
  <si>
    <t>MENAKA MALLICK</t>
  </si>
  <si>
    <t>BILASINI JENA</t>
  </si>
  <si>
    <t>MONALISHA MOHANTY</t>
  </si>
  <si>
    <t>RINKI KUSUM</t>
  </si>
  <si>
    <t>BARSHA PRUSTY</t>
  </si>
  <si>
    <t>SUCHISMITA PATRA</t>
  </si>
  <si>
    <t>LIPSA PARIMITA DAS</t>
  </si>
  <si>
    <t>SALATI SOREN</t>
  </si>
  <si>
    <t>ANITA MAJHI</t>
  </si>
  <si>
    <t>BHABANI BEHERA</t>
  </si>
  <si>
    <t>WARSHA NAYAK</t>
  </si>
  <si>
    <t>MAHESWARI SETHI</t>
  </si>
  <si>
    <t>NURUN NAHAIR</t>
  </si>
  <si>
    <t>BASANTI BAIPAI</t>
  </si>
  <si>
    <t>TANISHA BASU</t>
  </si>
  <si>
    <t>PUJAMANI MURMU</t>
  </si>
  <si>
    <t>SWABHUDUTTA KAR</t>
  </si>
  <si>
    <t>SARASWATI MAJHI</t>
  </si>
  <si>
    <t>SARITA SANKHARI</t>
  </si>
  <si>
    <t>MOUSUMI DUTTA</t>
  </si>
  <si>
    <t>KUNTALA PRADHAN</t>
  </si>
  <si>
    <t>PRATISTHA PRIYADARSHINI</t>
  </si>
  <si>
    <t>BRITIKA PANIGRAHI</t>
  </si>
  <si>
    <t>ROUMYASHREE MOHAPATRA</t>
  </si>
  <si>
    <t>CHAMPABATI HEMBRAM</t>
  </si>
  <si>
    <t>Suddhananda Residential Polytechnic, Phulnakhara</t>
  </si>
  <si>
    <t>MOTIPRIYA SINGH</t>
  </si>
  <si>
    <t>NIKITA HARPAL</t>
  </si>
  <si>
    <t>PAPI BARADA</t>
  </si>
  <si>
    <t>BHABANI SING</t>
  </si>
  <si>
    <t>HASAMATI SING</t>
  </si>
  <si>
    <t>RANJU NAHAK</t>
  </si>
  <si>
    <t>ROKKAM PAVANI</t>
  </si>
  <si>
    <t>PRERANA PATRA</t>
  </si>
  <si>
    <t>MADHUSMITA NAYAK</t>
  </si>
  <si>
    <t>BIJAYALAXMI PAGAL</t>
  </si>
  <si>
    <t>DAMBURUDHARINI PRADHAN</t>
  </si>
  <si>
    <t>PRADIPTA PANIGRAHI</t>
  </si>
  <si>
    <t>SIMRAN MINZ</t>
  </si>
  <si>
    <t>KUSUM SA</t>
  </si>
  <si>
    <t>S NANDINI REDDY</t>
  </si>
  <si>
    <t>ANJNA DEEPTI LAKRA</t>
  </si>
  <si>
    <t>SEEMA ORAM</t>
  </si>
  <si>
    <t>KARISHAMA SURIN</t>
  </si>
  <si>
    <t>ANITA KISAN</t>
  </si>
  <si>
    <t>SRABANI PADHI</t>
  </si>
  <si>
    <t>SABITA KUJUR</t>
  </si>
  <si>
    <t>PRANGYA PARAMITA KAR</t>
  </si>
  <si>
    <t>DOLI ROUT</t>
  </si>
  <si>
    <t>KALPANA MAHANANDA</t>
  </si>
  <si>
    <t>SUJATA SINGH</t>
  </si>
  <si>
    <t>APARAJITA PRADHAN</t>
  </si>
  <si>
    <t>KUMARI G NAGMA REDDY</t>
  </si>
  <si>
    <t>D ASHA RATNAM</t>
  </si>
  <si>
    <t>LIPANJALI ROUT</t>
  </si>
  <si>
    <t>MUNICA KUJUR</t>
  </si>
  <si>
    <t>PALLABI DHALI</t>
  </si>
  <si>
    <t>KUMARI MANASHI BISWAL</t>
  </si>
  <si>
    <t>SAGARIKA DAS</t>
  </si>
  <si>
    <t>SANJANA KISPOTTA</t>
  </si>
  <si>
    <t>SHRABANI MAHARANA</t>
  </si>
  <si>
    <t>RAJASHREE SAHOO</t>
  </si>
  <si>
    <t>SIBANI MARDI</t>
  </si>
  <si>
    <t>SRABANI SWETAPADMA PARAMGURU</t>
  </si>
  <si>
    <t>SONALI DAS ADHIKARI</t>
  </si>
  <si>
    <t>RUPALI MAJHI</t>
  </si>
  <si>
    <t>RADHA RANI JENA</t>
  </si>
  <si>
    <t>SHITAL NAIK</t>
  </si>
  <si>
    <t>AMRITA TIRKEY</t>
  </si>
  <si>
    <t>ASHA KUJUR</t>
  </si>
  <si>
    <t>MUKTA BHUMIA</t>
  </si>
  <si>
    <t>ANKITA SUBHADARSHINI SAHOO</t>
  </si>
  <si>
    <t>MANASHA MAJHI</t>
  </si>
  <si>
    <t>Shagufi hyder</t>
  </si>
  <si>
    <t>JASNA MURMU</t>
  </si>
  <si>
    <t>LILI HARPAL</t>
  </si>
  <si>
    <t>GAYATRI MAHARANA</t>
  </si>
  <si>
    <t>ANANYA MOHANTY</t>
  </si>
  <si>
    <t>KARISHMA ROUT</t>
  </si>
  <si>
    <t>NAMITA KUJUR</t>
  </si>
  <si>
    <t>BANITA TARAI</t>
  </si>
  <si>
    <t>RAJDHANI ENGG. COLLEGE,2nd Shift,MANCHESWAR RLY,BBSR</t>
  </si>
  <si>
    <t>SRUTI AICH</t>
  </si>
  <si>
    <t>BASANTI SOREN</t>
  </si>
  <si>
    <t>ANJALI BECK</t>
  </si>
  <si>
    <t>SONIA BARLA</t>
  </si>
  <si>
    <t>SIMRAN CHETTY</t>
  </si>
  <si>
    <t>VENUS GROUP OF EDUCATIONAL &amp; RESEARCH INSTITUTES, BAHANAGA, Balasore</t>
  </si>
  <si>
    <t>NABIN DAS</t>
  </si>
  <si>
    <t>ALLADA KAVERI</t>
  </si>
  <si>
    <t>REBATI EKKA</t>
  </si>
  <si>
    <t>BINITA EKKA</t>
  </si>
  <si>
    <t>BIBHUBANDANA PATRA</t>
  </si>
  <si>
    <t>SWAPNA MINZ</t>
  </si>
  <si>
    <t>SANJUKTA MALIK</t>
  </si>
  <si>
    <t>SMITARANI PANDA</t>
  </si>
  <si>
    <t>MOMOTA MAJHI</t>
  </si>
  <si>
    <t>RASHMI NAHAK</t>
  </si>
  <si>
    <t>Hi-Tech Institute of Information Technology, Jeypore 2nd Shift</t>
  </si>
  <si>
    <t>SUREKHA BAGH</t>
  </si>
  <si>
    <t>SONALI KUJUR</t>
  </si>
  <si>
    <t>NILADRI KULDEEP</t>
  </si>
  <si>
    <t>SALMI TIGGA</t>
  </si>
  <si>
    <t>JAYDEVI SUNANI</t>
  </si>
  <si>
    <t>PARBATI TUDU</t>
  </si>
  <si>
    <t>PRIYANKA BERA</t>
  </si>
  <si>
    <t>SEEMA JAYPURIA</t>
  </si>
  <si>
    <t>SOUBHAGYALAXMI DAS</t>
  </si>
  <si>
    <t>SANJUKTA TIRKEY</t>
  </si>
  <si>
    <t>LEEPAMAYEE SUNA</t>
  </si>
  <si>
    <t>PRIYA KUMARI VISHWAKARMA</t>
  </si>
  <si>
    <t>CHINMAYEE SINGH</t>
  </si>
  <si>
    <t>SASMITA MAJHI</t>
  </si>
  <si>
    <t>SOUMYA RANJAN PARIDA</t>
  </si>
  <si>
    <t>SUBHASHREE SINGH</t>
  </si>
  <si>
    <t>REETARANI PATRA</t>
  </si>
  <si>
    <t>SHIBANI PATRA</t>
  </si>
  <si>
    <t>Geeti Krishna Dutta</t>
  </si>
  <si>
    <t>RANJEETA NEHA KISPOTTA</t>
  </si>
  <si>
    <t>ANKITA SENAPATI</t>
  </si>
  <si>
    <t>BEBINA PATRA</t>
  </si>
  <si>
    <t>SANDHYA BHUMIJ</t>
  </si>
  <si>
    <t>BEAUTY NAIK</t>
  </si>
  <si>
    <t>PRACHEEPUNYATOYA PRADHAN</t>
  </si>
  <si>
    <t>KUNI MUDULI</t>
  </si>
  <si>
    <t>PURNIMA KISHAN</t>
  </si>
  <si>
    <t>TRUPATI TOPPO</t>
  </si>
  <si>
    <t>ANJALINA LAKRA</t>
  </si>
  <si>
    <t>RACHITARANI SAHANI</t>
  </si>
  <si>
    <t>GIRIJA BAG</t>
  </si>
  <si>
    <t>AMRIN MOHAPATRA</t>
  </si>
  <si>
    <t>SUBHASHREE DASH</t>
  </si>
  <si>
    <t>GANDHI INSTITUTE OF ADVANCED COMPUTER AND RESEARCH 2ND Shift RAYAGADA</t>
  </si>
  <si>
    <t>ELINA NAIK</t>
  </si>
  <si>
    <t>KETAKI BENTAKAR</t>
  </si>
  <si>
    <t>MINA BENIA</t>
  </si>
  <si>
    <t>SUREKHA KUMARI</t>
  </si>
  <si>
    <t>SIBANI BHOI</t>
  </si>
  <si>
    <t>ARCHANA BEHERA</t>
  </si>
  <si>
    <t>PALLAVI KUMARI SINGH</t>
  </si>
  <si>
    <t>ANITA MUNDARY</t>
  </si>
  <si>
    <t>MUSKAN KANSARI</t>
  </si>
  <si>
    <t>BARSHA DAS</t>
  </si>
  <si>
    <t>KHUSHBOO SIKHA</t>
  </si>
  <si>
    <t>SUNITA KUMBHAR</t>
  </si>
  <si>
    <t>ARPITA PALAI</t>
  </si>
  <si>
    <t>GOVT. POLYTECHNIC, KORAPUT</t>
  </si>
  <si>
    <t>MENAKA PANGI</t>
  </si>
  <si>
    <t>SANGEETA JENA</t>
  </si>
  <si>
    <t>BASANTI SEDA</t>
  </si>
  <si>
    <t>NEHA DAS</t>
  </si>
  <si>
    <t>SHIBANI KHURA</t>
  </si>
  <si>
    <t>PRATIMA KUMARI</t>
  </si>
  <si>
    <t>RASHMI REKHA DEBATA</t>
  </si>
  <si>
    <t>SAUBHAGINI MISHRA</t>
  </si>
  <si>
    <t>ITISHREE MAHAPATRA</t>
  </si>
  <si>
    <t>PRANGYA PARAMITA DASH</t>
  </si>
  <si>
    <t>JAYASHREE MOHANTA</t>
  </si>
  <si>
    <t>ARCHANA SWAIN</t>
  </si>
  <si>
    <t>MANORAMA BEHERA</t>
  </si>
  <si>
    <t>SWASTIKA DAS</t>
  </si>
  <si>
    <t>Mining Engineering</t>
  </si>
  <si>
    <t>Jyotirup Pradhan</t>
  </si>
  <si>
    <t>KUNTALA NAIK</t>
  </si>
  <si>
    <t>Tazeen Naaz</t>
  </si>
  <si>
    <t>LIZA SWAIN</t>
  </si>
  <si>
    <t>SATYA SWARUPA MOHAPATRA</t>
  </si>
  <si>
    <t>SRABANI BHARADWAJ</t>
  </si>
  <si>
    <t>RUMANA HASINULLAH SHAIKH</t>
  </si>
  <si>
    <t>Sweta Darogha</t>
  </si>
  <si>
    <t>NAZIA ZEHAN</t>
  </si>
  <si>
    <t>NITU NANDA</t>
  </si>
  <si>
    <t>ANKITA SAHOO</t>
  </si>
  <si>
    <t>SARASWATI SAHOO</t>
  </si>
  <si>
    <t>RUPALI NAYAK</t>
  </si>
  <si>
    <t>PRIYA GHOSH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</si>
</sst>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&quot;₹&quot;* #,##0_ ;_ &quot;₹&quot;* \-#,##0_ ;_ &quot;₹&quot;* &quot;-&quot;_ ;_ @_ "/>
    <numFmt numFmtId="179" formatCode="_ * #,##0.00_ ;_ * \-#,##0.00_ ;_ * &quot;-&quot;??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5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NumberFormat="1"/>
    <xf numFmtId="0" fontId="1" fillId="2" borderId="0" xfId="0" applyNumberFormat="1" applyFont="1" applyFill="1"/>
    <xf numFmtId="49" fontId="0" fillId="0" borderId="0" xfId="0" applyNumberFormat="1"/>
    <xf numFmtId="0" fontId="1" fillId="2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0"/>
  <sheetViews>
    <sheetView tabSelected="1" topLeftCell="A448" workbookViewId="0">
      <selection activeCell="A471" sqref="A471"/>
    </sheetView>
  </sheetViews>
  <sheetFormatPr defaultColWidth="9" defaultRowHeight="15" outlineLevelCol="5"/>
  <cols>
    <col min="1" max="1" width="75.4285714285714" style="3" customWidth="1"/>
    <col min="2" max="2" width="42.4285714285714" style="3" customWidth="1"/>
    <col min="3" max="3" width="19.4285714285714" style="3" customWidth="1"/>
    <col min="4" max="4" width="25.1428571428571" style="3" customWidth="1"/>
    <col min="5" max="5" width="15.4285714285714" style="3" customWidth="1"/>
    <col min="6" max="6" width="6.28571428571429" style="3" customWidth="1"/>
    <col min="7" max="16384" width="9.14285714285714" style="3"/>
  </cols>
  <sheetData>
    <row r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t="s">
        <v>6</v>
      </c>
      <c r="B2" t="s">
        <v>7</v>
      </c>
      <c r="C2" t="s">
        <v>8</v>
      </c>
      <c r="D2" t="s">
        <v>9</v>
      </c>
      <c r="E2">
        <v>9078374386</v>
      </c>
      <c r="F2">
        <v>587</v>
      </c>
    </row>
    <row r="3" spans="1:6">
      <c r="A3" t="s">
        <v>6</v>
      </c>
      <c r="B3" t="s">
        <v>7</v>
      </c>
      <c r="C3" t="s">
        <v>10</v>
      </c>
      <c r="D3" t="s">
        <v>11</v>
      </c>
      <c r="E3">
        <v>7978398750</v>
      </c>
      <c r="F3">
        <v>583</v>
      </c>
    </row>
    <row r="4" spans="1:6">
      <c r="A4" t="s">
        <v>6</v>
      </c>
      <c r="B4" t="s">
        <v>7</v>
      </c>
      <c r="C4" t="s">
        <v>12</v>
      </c>
      <c r="D4" t="s">
        <v>13</v>
      </c>
      <c r="E4">
        <v>7609900632</v>
      </c>
      <c r="F4">
        <v>536</v>
      </c>
    </row>
    <row r="5" spans="1:6">
      <c r="A5" t="s">
        <v>6</v>
      </c>
      <c r="B5" t="s">
        <v>7</v>
      </c>
      <c r="C5" t="s">
        <v>14</v>
      </c>
      <c r="D5" t="s">
        <v>15</v>
      </c>
      <c r="E5">
        <v>7847804625</v>
      </c>
      <c r="F5">
        <v>516</v>
      </c>
    </row>
    <row r="6" spans="1:6">
      <c r="A6" t="s">
        <v>16</v>
      </c>
      <c r="B6" t="s">
        <v>17</v>
      </c>
      <c r="C6" t="s">
        <v>18</v>
      </c>
      <c r="D6" t="s">
        <v>19</v>
      </c>
      <c r="E6">
        <v>9861249817</v>
      </c>
      <c r="F6">
        <v>653</v>
      </c>
    </row>
    <row r="7" spans="1:6">
      <c r="A7" t="s">
        <v>20</v>
      </c>
      <c r="B7" t="s">
        <v>17</v>
      </c>
      <c r="C7" t="s">
        <v>21</v>
      </c>
      <c r="D7" t="s">
        <v>22</v>
      </c>
      <c r="E7">
        <v>7684850122</v>
      </c>
      <c r="F7">
        <v>616</v>
      </c>
    </row>
    <row r="8" spans="1:6">
      <c r="A8" t="s">
        <v>16</v>
      </c>
      <c r="B8" t="s">
        <v>17</v>
      </c>
      <c r="C8" t="s">
        <v>23</v>
      </c>
      <c r="D8" t="s">
        <v>24</v>
      </c>
      <c r="E8">
        <v>7735888983</v>
      </c>
      <c r="F8">
        <v>597</v>
      </c>
    </row>
    <row r="9" spans="1:6">
      <c r="A9" t="s">
        <v>20</v>
      </c>
      <c r="B9" t="s">
        <v>17</v>
      </c>
      <c r="C9" t="s">
        <v>25</v>
      </c>
      <c r="D9" t="s">
        <v>26</v>
      </c>
      <c r="E9">
        <v>7606824809</v>
      </c>
      <c r="F9">
        <v>559</v>
      </c>
    </row>
    <row r="10" spans="1:6">
      <c r="A10" t="s">
        <v>16</v>
      </c>
      <c r="B10" t="s">
        <v>17</v>
      </c>
      <c r="C10" t="s">
        <v>27</v>
      </c>
      <c r="D10" t="s">
        <v>28</v>
      </c>
      <c r="E10">
        <v>8328952664</v>
      </c>
      <c r="F10">
        <v>475</v>
      </c>
    </row>
    <row r="11" spans="1:6">
      <c r="A11" t="s">
        <v>29</v>
      </c>
      <c r="B11" t="s">
        <v>30</v>
      </c>
      <c r="C11" t="s">
        <v>31</v>
      </c>
      <c r="D11" t="s">
        <v>32</v>
      </c>
      <c r="E11">
        <v>7205094224</v>
      </c>
      <c r="F11">
        <v>680</v>
      </c>
    </row>
    <row r="12" spans="1:6">
      <c r="A12" t="s">
        <v>33</v>
      </c>
      <c r="B12" t="s">
        <v>30</v>
      </c>
      <c r="C12" t="s">
        <v>34</v>
      </c>
      <c r="D12" t="s">
        <v>35</v>
      </c>
      <c r="E12">
        <v>8249394002</v>
      </c>
      <c r="F12">
        <v>671</v>
      </c>
    </row>
    <row r="13" spans="1:6">
      <c r="A13" t="s">
        <v>29</v>
      </c>
      <c r="B13" t="s">
        <v>30</v>
      </c>
      <c r="C13" t="s">
        <v>36</v>
      </c>
      <c r="D13" t="s">
        <v>37</v>
      </c>
      <c r="E13">
        <v>9938870061</v>
      </c>
      <c r="F13">
        <v>664</v>
      </c>
    </row>
    <row r="14" spans="1:6">
      <c r="A14" t="s">
        <v>29</v>
      </c>
      <c r="B14" t="s">
        <v>30</v>
      </c>
      <c r="C14" t="s">
        <v>38</v>
      </c>
      <c r="D14" t="s">
        <v>39</v>
      </c>
      <c r="E14">
        <v>9437665437</v>
      </c>
      <c r="F14">
        <v>658</v>
      </c>
    </row>
    <row r="15" spans="1:6">
      <c r="A15" t="s">
        <v>40</v>
      </c>
      <c r="B15" t="s">
        <v>30</v>
      </c>
      <c r="C15" t="s">
        <v>41</v>
      </c>
      <c r="D15" t="s">
        <v>42</v>
      </c>
      <c r="E15">
        <v>7735337570</v>
      </c>
      <c r="F15">
        <v>654</v>
      </c>
    </row>
    <row r="16" spans="1:6">
      <c r="A16" t="s">
        <v>29</v>
      </c>
      <c r="B16" t="s">
        <v>30</v>
      </c>
      <c r="C16" t="s">
        <v>43</v>
      </c>
      <c r="D16" t="s">
        <v>44</v>
      </c>
      <c r="E16">
        <v>8260353252</v>
      </c>
      <c r="F16">
        <v>654</v>
      </c>
    </row>
    <row r="17" spans="1:6">
      <c r="A17" t="s">
        <v>29</v>
      </c>
      <c r="B17" t="s">
        <v>30</v>
      </c>
      <c r="C17" t="s">
        <v>45</v>
      </c>
      <c r="D17" t="s">
        <v>46</v>
      </c>
      <c r="E17">
        <v>6371435701</v>
      </c>
      <c r="F17">
        <v>650</v>
      </c>
    </row>
    <row r="18" spans="1:6">
      <c r="A18" t="s">
        <v>47</v>
      </c>
      <c r="B18" t="s">
        <v>30</v>
      </c>
      <c r="C18" t="s">
        <v>48</v>
      </c>
      <c r="D18" t="s">
        <v>49</v>
      </c>
      <c r="E18">
        <v>7008582700</v>
      </c>
      <c r="F18">
        <v>646</v>
      </c>
    </row>
    <row r="19" spans="1:6">
      <c r="A19" t="s">
        <v>6</v>
      </c>
      <c r="B19" t="s">
        <v>30</v>
      </c>
      <c r="C19" t="s">
        <v>50</v>
      </c>
      <c r="D19" t="s">
        <v>51</v>
      </c>
      <c r="E19">
        <v>9937998289</v>
      </c>
      <c r="F19">
        <v>645</v>
      </c>
    </row>
    <row r="20" spans="1:6">
      <c r="A20" t="s">
        <v>52</v>
      </c>
      <c r="B20" t="s">
        <v>30</v>
      </c>
      <c r="C20" t="s">
        <v>53</v>
      </c>
      <c r="D20" t="s">
        <v>54</v>
      </c>
      <c r="E20">
        <v>9348024148</v>
      </c>
      <c r="F20">
        <v>643</v>
      </c>
    </row>
    <row r="21" spans="1:6">
      <c r="A21" t="s">
        <v>55</v>
      </c>
      <c r="B21" t="s">
        <v>30</v>
      </c>
      <c r="C21" t="s">
        <v>56</v>
      </c>
      <c r="D21" t="s">
        <v>57</v>
      </c>
      <c r="E21">
        <v>9853138595</v>
      </c>
      <c r="F21">
        <v>642</v>
      </c>
    </row>
    <row r="22" spans="1:6">
      <c r="A22" t="s">
        <v>29</v>
      </c>
      <c r="B22" t="s">
        <v>30</v>
      </c>
      <c r="C22" t="s">
        <v>58</v>
      </c>
      <c r="D22" t="s">
        <v>59</v>
      </c>
      <c r="E22">
        <v>7609855514</v>
      </c>
      <c r="F22">
        <v>642</v>
      </c>
    </row>
    <row r="23" spans="1:6">
      <c r="A23" t="s">
        <v>60</v>
      </c>
      <c r="B23" t="s">
        <v>30</v>
      </c>
      <c r="C23" t="s">
        <v>61</v>
      </c>
      <c r="D23" t="s">
        <v>62</v>
      </c>
      <c r="E23">
        <v>7381900660</v>
      </c>
      <c r="F23">
        <v>640</v>
      </c>
    </row>
    <row r="24" spans="1:6">
      <c r="A24" t="s">
        <v>63</v>
      </c>
      <c r="B24" t="s">
        <v>30</v>
      </c>
      <c r="C24" t="s">
        <v>64</v>
      </c>
      <c r="D24" t="s">
        <v>65</v>
      </c>
      <c r="E24">
        <v>8456042246</v>
      </c>
      <c r="F24">
        <v>638</v>
      </c>
    </row>
    <row r="25" spans="1:6">
      <c r="A25" t="s">
        <v>33</v>
      </c>
      <c r="B25" t="s">
        <v>30</v>
      </c>
      <c r="C25" t="s">
        <v>66</v>
      </c>
      <c r="D25" t="s">
        <v>67</v>
      </c>
      <c r="E25">
        <v>8744075426</v>
      </c>
      <c r="F25">
        <v>637</v>
      </c>
    </row>
    <row r="26" spans="1:6">
      <c r="A26" t="s">
        <v>68</v>
      </c>
      <c r="B26" t="s">
        <v>30</v>
      </c>
      <c r="C26" t="s">
        <v>69</v>
      </c>
      <c r="D26" t="s">
        <v>70</v>
      </c>
      <c r="E26">
        <v>8280294020</v>
      </c>
      <c r="F26">
        <v>637</v>
      </c>
    </row>
    <row r="27" spans="1:6">
      <c r="A27" t="s">
        <v>71</v>
      </c>
      <c r="B27" t="s">
        <v>30</v>
      </c>
      <c r="C27" t="s">
        <v>72</v>
      </c>
      <c r="D27" t="s">
        <v>73</v>
      </c>
      <c r="E27">
        <v>6370494047</v>
      </c>
      <c r="F27">
        <v>635</v>
      </c>
    </row>
    <row r="28" spans="1:6">
      <c r="A28" t="s">
        <v>29</v>
      </c>
      <c r="B28" t="s">
        <v>30</v>
      </c>
      <c r="C28" t="s">
        <v>74</v>
      </c>
      <c r="D28" t="s">
        <v>75</v>
      </c>
      <c r="E28">
        <v>9692047778</v>
      </c>
      <c r="F28">
        <v>634</v>
      </c>
    </row>
    <row r="29" spans="1:6">
      <c r="A29" t="s">
        <v>47</v>
      </c>
      <c r="B29" t="s">
        <v>30</v>
      </c>
      <c r="C29" t="s">
        <v>76</v>
      </c>
      <c r="D29" t="s">
        <v>77</v>
      </c>
      <c r="E29">
        <v>8280988343</v>
      </c>
      <c r="F29">
        <v>633</v>
      </c>
    </row>
    <row r="30" spans="1:6">
      <c r="A30" t="s">
        <v>78</v>
      </c>
      <c r="B30" t="s">
        <v>30</v>
      </c>
      <c r="C30" t="s">
        <v>79</v>
      </c>
      <c r="D30" t="s">
        <v>80</v>
      </c>
      <c r="E30">
        <v>7735568010</v>
      </c>
      <c r="F30">
        <v>628</v>
      </c>
    </row>
    <row r="31" spans="1:6">
      <c r="A31" t="s">
        <v>33</v>
      </c>
      <c r="B31" t="s">
        <v>30</v>
      </c>
      <c r="C31" t="s">
        <v>81</v>
      </c>
      <c r="D31" t="s">
        <v>82</v>
      </c>
      <c r="E31">
        <v>9861363606</v>
      </c>
      <c r="F31">
        <v>627</v>
      </c>
    </row>
    <row r="32" spans="1:6">
      <c r="A32" t="s">
        <v>83</v>
      </c>
      <c r="B32" t="s">
        <v>30</v>
      </c>
      <c r="C32" t="s">
        <v>84</v>
      </c>
      <c r="D32" t="s">
        <v>85</v>
      </c>
      <c r="E32">
        <v>8457801112</v>
      </c>
      <c r="F32">
        <v>627</v>
      </c>
    </row>
    <row r="33" spans="1:6">
      <c r="A33" t="s">
        <v>86</v>
      </c>
      <c r="B33" t="s">
        <v>30</v>
      </c>
      <c r="C33" t="s">
        <v>87</v>
      </c>
      <c r="D33" t="s">
        <v>88</v>
      </c>
      <c r="E33">
        <v>8658080978</v>
      </c>
      <c r="F33">
        <v>625</v>
      </c>
    </row>
    <row r="34" spans="1:6">
      <c r="A34" t="s">
        <v>89</v>
      </c>
      <c r="B34" t="s">
        <v>30</v>
      </c>
      <c r="C34" t="s">
        <v>90</v>
      </c>
      <c r="D34" t="s">
        <v>91</v>
      </c>
      <c r="E34">
        <v>9556859653</v>
      </c>
      <c r="F34">
        <v>625</v>
      </c>
    </row>
    <row r="35" spans="1:6">
      <c r="A35" t="s">
        <v>78</v>
      </c>
      <c r="B35" t="s">
        <v>30</v>
      </c>
      <c r="C35" t="s">
        <v>92</v>
      </c>
      <c r="D35" t="s">
        <v>93</v>
      </c>
      <c r="E35">
        <v>9337593920</v>
      </c>
      <c r="F35">
        <v>624</v>
      </c>
    </row>
    <row r="36" spans="1:6">
      <c r="A36" t="s">
        <v>78</v>
      </c>
      <c r="B36" t="s">
        <v>30</v>
      </c>
      <c r="C36" t="s">
        <v>94</v>
      </c>
      <c r="D36" t="s">
        <v>95</v>
      </c>
      <c r="E36">
        <v>7978613232</v>
      </c>
      <c r="F36">
        <v>624</v>
      </c>
    </row>
    <row r="37" spans="1:6">
      <c r="A37" t="s">
        <v>40</v>
      </c>
      <c r="B37" t="s">
        <v>30</v>
      </c>
      <c r="C37" t="s">
        <v>96</v>
      </c>
      <c r="D37" t="s">
        <v>97</v>
      </c>
      <c r="E37">
        <v>7846816893</v>
      </c>
      <c r="F37">
        <v>623</v>
      </c>
    </row>
    <row r="38" spans="1:6">
      <c r="A38" t="s">
        <v>29</v>
      </c>
      <c r="B38" t="s">
        <v>30</v>
      </c>
      <c r="C38" t="s">
        <v>98</v>
      </c>
      <c r="D38" t="s">
        <v>99</v>
      </c>
      <c r="E38">
        <v>7978331356</v>
      </c>
      <c r="F38">
        <v>623</v>
      </c>
    </row>
    <row r="39" spans="1:6">
      <c r="A39" t="s">
        <v>78</v>
      </c>
      <c r="B39" t="s">
        <v>30</v>
      </c>
      <c r="C39" t="s">
        <v>100</v>
      </c>
      <c r="D39" t="s">
        <v>101</v>
      </c>
      <c r="E39">
        <v>7077011247</v>
      </c>
      <c r="F39">
        <v>622</v>
      </c>
    </row>
    <row r="40" spans="1:6">
      <c r="A40" t="s">
        <v>78</v>
      </c>
      <c r="B40" t="s">
        <v>30</v>
      </c>
      <c r="C40" t="s">
        <v>102</v>
      </c>
      <c r="D40" t="s">
        <v>103</v>
      </c>
      <c r="E40">
        <v>8763949414</v>
      </c>
      <c r="F40">
        <v>622</v>
      </c>
    </row>
    <row r="41" spans="1:6">
      <c r="A41" t="s">
        <v>29</v>
      </c>
      <c r="B41" t="s">
        <v>30</v>
      </c>
      <c r="C41" t="s">
        <v>104</v>
      </c>
      <c r="D41" t="s">
        <v>105</v>
      </c>
      <c r="E41">
        <v>9437453088</v>
      </c>
      <c r="F41">
        <v>621</v>
      </c>
    </row>
    <row r="42" spans="1:6">
      <c r="A42" t="s">
        <v>29</v>
      </c>
      <c r="B42" t="s">
        <v>30</v>
      </c>
      <c r="C42" t="s">
        <v>106</v>
      </c>
      <c r="D42" t="s">
        <v>107</v>
      </c>
      <c r="E42">
        <v>9178562376</v>
      </c>
      <c r="F42">
        <v>621</v>
      </c>
    </row>
    <row r="43" spans="1:6">
      <c r="A43" t="s">
        <v>78</v>
      </c>
      <c r="B43" t="s">
        <v>30</v>
      </c>
      <c r="C43" t="s">
        <v>108</v>
      </c>
      <c r="D43" t="s">
        <v>109</v>
      </c>
      <c r="E43">
        <v>8018497688</v>
      </c>
      <c r="F43">
        <v>621</v>
      </c>
    </row>
    <row r="44" spans="1:6">
      <c r="A44" t="s">
        <v>78</v>
      </c>
      <c r="B44" t="s">
        <v>30</v>
      </c>
      <c r="C44" t="s">
        <v>110</v>
      </c>
      <c r="D44" t="s">
        <v>111</v>
      </c>
      <c r="E44">
        <v>9337473126</v>
      </c>
      <c r="F44">
        <v>620</v>
      </c>
    </row>
    <row r="45" spans="1:6">
      <c r="A45" t="s">
        <v>112</v>
      </c>
      <c r="B45" t="s">
        <v>30</v>
      </c>
      <c r="C45" t="s">
        <v>113</v>
      </c>
      <c r="D45" t="s">
        <v>114</v>
      </c>
      <c r="E45">
        <v>7377675736</v>
      </c>
      <c r="F45">
        <v>619</v>
      </c>
    </row>
    <row r="46" spans="1:6">
      <c r="A46" t="s">
        <v>71</v>
      </c>
      <c r="B46" t="s">
        <v>30</v>
      </c>
      <c r="C46" t="s">
        <v>115</v>
      </c>
      <c r="D46" t="s">
        <v>116</v>
      </c>
      <c r="E46">
        <v>7064252897</v>
      </c>
      <c r="F46">
        <v>618</v>
      </c>
    </row>
    <row r="47" spans="1:6">
      <c r="A47" t="s">
        <v>117</v>
      </c>
      <c r="B47" t="s">
        <v>30</v>
      </c>
      <c r="C47" t="s">
        <v>118</v>
      </c>
      <c r="D47" t="s">
        <v>119</v>
      </c>
      <c r="E47">
        <v>8144058994</v>
      </c>
      <c r="F47">
        <v>618</v>
      </c>
    </row>
    <row r="48" spans="1:6">
      <c r="A48" t="s">
        <v>120</v>
      </c>
      <c r="B48" t="s">
        <v>30</v>
      </c>
      <c r="C48" t="s">
        <v>121</v>
      </c>
      <c r="D48" t="s">
        <v>122</v>
      </c>
      <c r="E48">
        <v>7978374996</v>
      </c>
      <c r="F48">
        <v>616</v>
      </c>
    </row>
    <row r="49" spans="1:6">
      <c r="A49" t="s">
        <v>123</v>
      </c>
      <c r="B49" t="s">
        <v>30</v>
      </c>
      <c r="C49" t="s">
        <v>124</v>
      </c>
      <c r="D49" t="s">
        <v>125</v>
      </c>
      <c r="E49">
        <v>8114719076</v>
      </c>
      <c r="F49">
        <v>616</v>
      </c>
    </row>
    <row r="50" spans="1:6">
      <c r="A50" t="s">
        <v>33</v>
      </c>
      <c r="B50" t="s">
        <v>30</v>
      </c>
      <c r="C50" t="s">
        <v>126</v>
      </c>
      <c r="D50" t="s">
        <v>127</v>
      </c>
      <c r="E50">
        <v>9437957624</v>
      </c>
      <c r="F50">
        <v>615</v>
      </c>
    </row>
    <row r="51" spans="1:6">
      <c r="A51" t="s">
        <v>40</v>
      </c>
      <c r="B51" t="s">
        <v>30</v>
      </c>
      <c r="C51" t="s">
        <v>128</v>
      </c>
      <c r="D51" t="s">
        <v>129</v>
      </c>
      <c r="E51">
        <v>7008859516</v>
      </c>
      <c r="F51">
        <v>614</v>
      </c>
    </row>
    <row r="52" spans="1:6">
      <c r="A52" t="s">
        <v>130</v>
      </c>
      <c r="B52" t="s">
        <v>30</v>
      </c>
      <c r="C52" t="s">
        <v>131</v>
      </c>
      <c r="D52" t="s">
        <v>132</v>
      </c>
      <c r="E52">
        <v>9437305835</v>
      </c>
      <c r="F52">
        <v>613</v>
      </c>
    </row>
    <row r="53" spans="1:6">
      <c r="A53" t="s">
        <v>133</v>
      </c>
      <c r="B53" t="s">
        <v>30</v>
      </c>
      <c r="C53" t="s">
        <v>134</v>
      </c>
      <c r="D53" t="s">
        <v>135</v>
      </c>
      <c r="E53">
        <v>8637289605</v>
      </c>
      <c r="F53">
        <v>613</v>
      </c>
    </row>
    <row r="54" spans="1:6">
      <c r="A54" t="s">
        <v>120</v>
      </c>
      <c r="B54" t="s">
        <v>30</v>
      </c>
      <c r="C54" t="s">
        <v>136</v>
      </c>
      <c r="D54" t="s">
        <v>137</v>
      </c>
      <c r="E54">
        <v>9777143113</v>
      </c>
      <c r="F54">
        <v>613</v>
      </c>
    </row>
    <row r="55" spans="1:6">
      <c r="A55" t="s">
        <v>83</v>
      </c>
      <c r="B55" t="s">
        <v>30</v>
      </c>
      <c r="C55" t="s">
        <v>138</v>
      </c>
      <c r="D55" t="s">
        <v>139</v>
      </c>
      <c r="E55">
        <v>7735153359</v>
      </c>
      <c r="F55">
        <v>612</v>
      </c>
    </row>
    <row r="56" spans="1:6">
      <c r="A56" t="s">
        <v>47</v>
      </c>
      <c r="B56" t="s">
        <v>30</v>
      </c>
      <c r="C56" t="s">
        <v>140</v>
      </c>
      <c r="D56" t="s">
        <v>141</v>
      </c>
      <c r="E56">
        <v>8480910641</v>
      </c>
      <c r="F56">
        <v>612</v>
      </c>
    </row>
    <row r="57" spans="1:6">
      <c r="A57" t="s">
        <v>142</v>
      </c>
      <c r="B57" t="s">
        <v>30</v>
      </c>
      <c r="C57" t="s">
        <v>143</v>
      </c>
      <c r="D57" t="s">
        <v>144</v>
      </c>
      <c r="E57">
        <v>9692094894</v>
      </c>
      <c r="F57">
        <v>612</v>
      </c>
    </row>
    <row r="58" spans="1:6">
      <c r="A58" t="s">
        <v>120</v>
      </c>
      <c r="B58" t="s">
        <v>30</v>
      </c>
      <c r="C58" t="s">
        <v>145</v>
      </c>
      <c r="D58" t="s">
        <v>146</v>
      </c>
      <c r="E58">
        <v>8847876453</v>
      </c>
      <c r="F58">
        <v>611</v>
      </c>
    </row>
    <row r="59" spans="1:6">
      <c r="A59" t="s">
        <v>123</v>
      </c>
      <c r="B59" t="s">
        <v>30</v>
      </c>
      <c r="C59" t="s">
        <v>147</v>
      </c>
      <c r="D59" t="s">
        <v>148</v>
      </c>
      <c r="E59">
        <v>9937950904</v>
      </c>
      <c r="F59">
        <v>611</v>
      </c>
    </row>
    <row r="60" spans="1:6">
      <c r="A60" t="s">
        <v>149</v>
      </c>
      <c r="B60" t="s">
        <v>30</v>
      </c>
      <c r="C60" t="s">
        <v>150</v>
      </c>
      <c r="D60" t="s">
        <v>151</v>
      </c>
      <c r="E60">
        <v>8260798521</v>
      </c>
      <c r="F60">
        <v>611</v>
      </c>
    </row>
    <row r="61" spans="1:6">
      <c r="A61" t="s">
        <v>29</v>
      </c>
      <c r="B61" t="s">
        <v>30</v>
      </c>
      <c r="C61" t="s">
        <v>152</v>
      </c>
      <c r="D61" t="s">
        <v>153</v>
      </c>
      <c r="E61">
        <v>7684012983</v>
      </c>
      <c r="F61">
        <v>610</v>
      </c>
    </row>
    <row r="62" spans="1:6">
      <c r="A62" t="s">
        <v>29</v>
      </c>
      <c r="B62" t="s">
        <v>30</v>
      </c>
      <c r="C62" t="s">
        <v>154</v>
      </c>
      <c r="D62" t="s">
        <v>155</v>
      </c>
      <c r="E62">
        <v>9040499059</v>
      </c>
      <c r="F62">
        <v>610</v>
      </c>
    </row>
    <row r="63" spans="1:6">
      <c r="A63" t="s">
        <v>78</v>
      </c>
      <c r="B63" t="s">
        <v>30</v>
      </c>
      <c r="C63" t="s">
        <v>156</v>
      </c>
      <c r="D63" t="s">
        <v>157</v>
      </c>
      <c r="E63">
        <v>9337385582</v>
      </c>
      <c r="F63">
        <v>610</v>
      </c>
    </row>
    <row r="64" spans="1:6">
      <c r="A64" t="s">
        <v>158</v>
      </c>
      <c r="B64" t="s">
        <v>30</v>
      </c>
      <c r="C64" t="s">
        <v>159</v>
      </c>
      <c r="D64" t="s">
        <v>160</v>
      </c>
      <c r="E64">
        <v>6372675290</v>
      </c>
      <c r="F64">
        <v>609</v>
      </c>
    </row>
    <row r="65" spans="1:6">
      <c r="A65" t="s">
        <v>40</v>
      </c>
      <c r="B65" t="s">
        <v>30</v>
      </c>
      <c r="C65" t="s">
        <v>161</v>
      </c>
      <c r="D65" t="s">
        <v>162</v>
      </c>
      <c r="E65">
        <v>8763886259</v>
      </c>
      <c r="F65">
        <v>609</v>
      </c>
    </row>
    <row r="66" spans="1:6">
      <c r="A66" t="s">
        <v>163</v>
      </c>
      <c r="B66" t="s">
        <v>30</v>
      </c>
      <c r="C66" t="s">
        <v>164</v>
      </c>
      <c r="D66" t="s">
        <v>165</v>
      </c>
      <c r="E66">
        <v>9178149689</v>
      </c>
      <c r="F66">
        <v>609</v>
      </c>
    </row>
    <row r="67" spans="1:6">
      <c r="A67" t="s">
        <v>29</v>
      </c>
      <c r="B67" t="s">
        <v>30</v>
      </c>
      <c r="C67" t="s">
        <v>166</v>
      </c>
      <c r="D67" t="s">
        <v>167</v>
      </c>
      <c r="E67">
        <v>9938011828</v>
      </c>
      <c r="F67">
        <v>608</v>
      </c>
    </row>
    <row r="68" spans="1:6">
      <c r="A68" t="s">
        <v>78</v>
      </c>
      <c r="B68" t="s">
        <v>30</v>
      </c>
      <c r="C68" t="s">
        <v>168</v>
      </c>
      <c r="D68" t="s">
        <v>169</v>
      </c>
      <c r="E68">
        <v>8847874197</v>
      </c>
      <c r="F68">
        <v>608</v>
      </c>
    </row>
    <row r="69" spans="1:6">
      <c r="A69" t="s">
        <v>78</v>
      </c>
      <c r="B69" t="s">
        <v>30</v>
      </c>
      <c r="C69" t="s">
        <v>170</v>
      </c>
      <c r="D69" t="s">
        <v>171</v>
      </c>
      <c r="E69">
        <v>9348395472</v>
      </c>
      <c r="F69">
        <v>608</v>
      </c>
    </row>
    <row r="70" spans="1:6">
      <c r="A70" t="s">
        <v>71</v>
      </c>
      <c r="B70" t="s">
        <v>30</v>
      </c>
      <c r="C70" t="s">
        <v>172</v>
      </c>
      <c r="D70" t="s">
        <v>173</v>
      </c>
      <c r="E70">
        <v>7064216787</v>
      </c>
      <c r="F70">
        <v>607</v>
      </c>
    </row>
    <row r="71" spans="1:6">
      <c r="A71" t="s">
        <v>120</v>
      </c>
      <c r="B71" t="s">
        <v>30</v>
      </c>
      <c r="C71" t="s">
        <v>174</v>
      </c>
      <c r="D71" t="s">
        <v>49</v>
      </c>
      <c r="E71">
        <v>8658321813</v>
      </c>
      <c r="F71">
        <v>607</v>
      </c>
    </row>
    <row r="72" spans="1:6">
      <c r="A72" t="s">
        <v>175</v>
      </c>
      <c r="B72" t="s">
        <v>30</v>
      </c>
      <c r="C72" t="s">
        <v>176</v>
      </c>
      <c r="D72" t="s">
        <v>177</v>
      </c>
      <c r="E72">
        <v>9937589051</v>
      </c>
      <c r="F72">
        <v>607</v>
      </c>
    </row>
    <row r="73" spans="1:6">
      <c r="A73" t="s">
        <v>149</v>
      </c>
      <c r="B73" t="s">
        <v>30</v>
      </c>
      <c r="C73" t="s">
        <v>178</v>
      </c>
      <c r="D73" t="s">
        <v>22</v>
      </c>
      <c r="E73">
        <v>9337748903</v>
      </c>
      <c r="F73">
        <v>607</v>
      </c>
    </row>
    <row r="74" spans="1:6">
      <c r="A74" t="s">
        <v>40</v>
      </c>
      <c r="B74" t="s">
        <v>30</v>
      </c>
      <c r="C74" t="s">
        <v>179</v>
      </c>
      <c r="D74" t="s">
        <v>180</v>
      </c>
      <c r="E74">
        <v>9437171356</v>
      </c>
      <c r="F74">
        <v>606</v>
      </c>
    </row>
    <row r="75" spans="1:6">
      <c r="A75" t="s">
        <v>29</v>
      </c>
      <c r="B75" t="s">
        <v>30</v>
      </c>
      <c r="C75" t="s">
        <v>181</v>
      </c>
      <c r="D75" t="s">
        <v>182</v>
      </c>
      <c r="E75">
        <v>9437831092</v>
      </c>
      <c r="F75">
        <v>606</v>
      </c>
    </row>
    <row r="76" spans="1:6">
      <c r="A76" t="s">
        <v>120</v>
      </c>
      <c r="B76" t="s">
        <v>30</v>
      </c>
      <c r="C76" t="s">
        <v>183</v>
      </c>
      <c r="D76" t="s">
        <v>184</v>
      </c>
      <c r="E76">
        <v>8516039680</v>
      </c>
      <c r="F76">
        <v>605</v>
      </c>
    </row>
    <row r="77" spans="1:6">
      <c r="A77" t="s">
        <v>6</v>
      </c>
      <c r="B77" t="s">
        <v>30</v>
      </c>
      <c r="C77" t="s">
        <v>185</v>
      </c>
      <c r="D77" t="s">
        <v>186</v>
      </c>
      <c r="E77">
        <v>7978357859</v>
      </c>
      <c r="F77">
        <v>604</v>
      </c>
    </row>
    <row r="78" spans="1:6">
      <c r="A78" t="s">
        <v>187</v>
      </c>
      <c r="B78" t="s">
        <v>30</v>
      </c>
      <c r="C78" t="s">
        <v>188</v>
      </c>
      <c r="D78" t="s">
        <v>189</v>
      </c>
      <c r="E78">
        <v>8260540684</v>
      </c>
      <c r="F78">
        <v>603</v>
      </c>
    </row>
    <row r="79" spans="1:6">
      <c r="A79" t="s">
        <v>40</v>
      </c>
      <c r="B79" t="s">
        <v>30</v>
      </c>
      <c r="C79" t="s">
        <v>190</v>
      </c>
      <c r="D79" t="s">
        <v>191</v>
      </c>
      <c r="E79">
        <v>7205179340</v>
      </c>
      <c r="F79">
        <v>603</v>
      </c>
    </row>
    <row r="80" spans="1:6">
      <c r="A80" t="s">
        <v>78</v>
      </c>
      <c r="B80" t="s">
        <v>30</v>
      </c>
      <c r="C80" t="s">
        <v>192</v>
      </c>
      <c r="D80" t="s">
        <v>193</v>
      </c>
      <c r="E80">
        <v>9778933156</v>
      </c>
      <c r="F80">
        <v>603</v>
      </c>
    </row>
    <row r="81" spans="1:6">
      <c r="A81" t="s">
        <v>194</v>
      </c>
      <c r="B81" t="s">
        <v>30</v>
      </c>
      <c r="C81" t="s">
        <v>195</v>
      </c>
      <c r="D81" t="s">
        <v>196</v>
      </c>
      <c r="E81">
        <v>6372197996</v>
      </c>
      <c r="F81">
        <v>603</v>
      </c>
    </row>
    <row r="82" spans="1:6">
      <c r="A82" t="s">
        <v>197</v>
      </c>
      <c r="B82" t="s">
        <v>30</v>
      </c>
      <c r="C82" t="s">
        <v>198</v>
      </c>
      <c r="D82" t="s">
        <v>199</v>
      </c>
      <c r="E82">
        <v>9937225508</v>
      </c>
      <c r="F82">
        <v>603</v>
      </c>
    </row>
    <row r="83" spans="1:6">
      <c r="A83" t="s">
        <v>71</v>
      </c>
      <c r="B83" t="s">
        <v>30</v>
      </c>
      <c r="C83" t="s">
        <v>200</v>
      </c>
      <c r="D83" t="s">
        <v>201</v>
      </c>
      <c r="E83">
        <v>9437653944</v>
      </c>
      <c r="F83">
        <v>602</v>
      </c>
    </row>
    <row r="84" spans="1:6">
      <c r="A84" t="s">
        <v>117</v>
      </c>
      <c r="B84" t="s">
        <v>30</v>
      </c>
      <c r="C84" t="s">
        <v>202</v>
      </c>
      <c r="D84" t="s">
        <v>203</v>
      </c>
      <c r="E84">
        <v>8847856216</v>
      </c>
      <c r="F84">
        <v>602</v>
      </c>
    </row>
    <row r="85" spans="1:6">
      <c r="A85" t="s">
        <v>204</v>
      </c>
      <c r="B85" t="s">
        <v>30</v>
      </c>
      <c r="C85" t="s">
        <v>205</v>
      </c>
      <c r="D85" t="s">
        <v>206</v>
      </c>
      <c r="E85">
        <v>7735407287</v>
      </c>
      <c r="F85">
        <v>602</v>
      </c>
    </row>
    <row r="86" spans="1:6">
      <c r="A86" t="s">
        <v>207</v>
      </c>
      <c r="B86" t="s">
        <v>30</v>
      </c>
      <c r="C86" t="s">
        <v>208</v>
      </c>
      <c r="D86" t="s">
        <v>209</v>
      </c>
      <c r="E86">
        <v>9337044430</v>
      </c>
      <c r="F86">
        <v>602</v>
      </c>
    </row>
    <row r="87" spans="1:6">
      <c r="A87" t="s">
        <v>6</v>
      </c>
      <c r="B87" t="s">
        <v>30</v>
      </c>
      <c r="C87" t="s">
        <v>210</v>
      </c>
      <c r="D87" t="s">
        <v>211</v>
      </c>
      <c r="E87">
        <v>8260627048</v>
      </c>
      <c r="F87">
        <v>601</v>
      </c>
    </row>
    <row r="88" spans="1:6">
      <c r="A88" t="s">
        <v>120</v>
      </c>
      <c r="B88" t="s">
        <v>30</v>
      </c>
      <c r="C88" t="s">
        <v>212</v>
      </c>
      <c r="D88" t="s">
        <v>213</v>
      </c>
      <c r="E88">
        <v>7008334122</v>
      </c>
      <c r="F88">
        <v>601</v>
      </c>
    </row>
    <row r="89" spans="1:6">
      <c r="A89" t="s">
        <v>214</v>
      </c>
      <c r="B89" t="s">
        <v>30</v>
      </c>
      <c r="C89" t="s">
        <v>215</v>
      </c>
      <c r="D89" t="s">
        <v>216</v>
      </c>
      <c r="E89">
        <v>9937779875</v>
      </c>
      <c r="F89">
        <v>600</v>
      </c>
    </row>
    <row r="90" spans="1:6">
      <c r="A90" t="s">
        <v>217</v>
      </c>
      <c r="B90" t="s">
        <v>30</v>
      </c>
      <c r="C90" t="s">
        <v>218</v>
      </c>
      <c r="D90" t="s">
        <v>219</v>
      </c>
      <c r="E90">
        <v>8249641706</v>
      </c>
      <c r="F90">
        <v>600</v>
      </c>
    </row>
    <row r="91" spans="1:6">
      <c r="A91" t="s">
        <v>83</v>
      </c>
      <c r="B91" t="s">
        <v>30</v>
      </c>
      <c r="C91" t="s">
        <v>220</v>
      </c>
      <c r="D91" t="s">
        <v>221</v>
      </c>
      <c r="E91">
        <v>7077949033</v>
      </c>
      <c r="F91">
        <v>600</v>
      </c>
    </row>
    <row r="92" spans="1:6">
      <c r="A92" t="s">
        <v>86</v>
      </c>
      <c r="B92" t="s">
        <v>30</v>
      </c>
      <c r="C92" t="s">
        <v>222</v>
      </c>
      <c r="D92" t="s">
        <v>223</v>
      </c>
      <c r="E92">
        <v>7609844451</v>
      </c>
      <c r="F92">
        <v>600</v>
      </c>
    </row>
    <row r="93" spans="1:6">
      <c r="A93" t="s">
        <v>224</v>
      </c>
      <c r="B93" t="s">
        <v>30</v>
      </c>
      <c r="C93" t="s">
        <v>225</v>
      </c>
      <c r="D93" t="s">
        <v>226</v>
      </c>
      <c r="E93">
        <v>8249065902</v>
      </c>
      <c r="F93">
        <v>600</v>
      </c>
    </row>
    <row r="94" spans="1:6">
      <c r="A94" t="s">
        <v>120</v>
      </c>
      <c r="B94" t="s">
        <v>30</v>
      </c>
      <c r="C94" t="s">
        <v>227</v>
      </c>
      <c r="D94" t="s">
        <v>228</v>
      </c>
      <c r="E94">
        <v>9777715376</v>
      </c>
      <c r="F94">
        <v>599</v>
      </c>
    </row>
    <row r="95" spans="1:6">
      <c r="A95" t="s">
        <v>120</v>
      </c>
      <c r="B95" t="s">
        <v>30</v>
      </c>
      <c r="C95" t="s">
        <v>229</v>
      </c>
      <c r="D95" t="s">
        <v>230</v>
      </c>
      <c r="E95">
        <v>8327776320</v>
      </c>
      <c r="F95">
        <v>599</v>
      </c>
    </row>
    <row r="96" spans="1:6">
      <c r="A96" t="s">
        <v>231</v>
      </c>
      <c r="B96" t="s">
        <v>30</v>
      </c>
      <c r="C96" t="s">
        <v>232</v>
      </c>
      <c r="D96" t="s">
        <v>233</v>
      </c>
      <c r="E96">
        <v>9439746732</v>
      </c>
      <c r="F96">
        <v>599</v>
      </c>
    </row>
    <row r="97" spans="1:6">
      <c r="A97" t="s">
        <v>204</v>
      </c>
      <c r="B97" t="s">
        <v>30</v>
      </c>
      <c r="C97" t="s">
        <v>234</v>
      </c>
      <c r="D97" t="s">
        <v>235</v>
      </c>
      <c r="E97">
        <v>8018609682</v>
      </c>
      <c r="F97">
        <v>599</v>
      </c>
    </row>
    <row r="98" spans="1:6">
      <c r="A98" t="s">
        <v>158</v>
      </c>
      <c r="B98" t="s">
        <v>30</v>
      </c>
      <c r="C98" t="s">
        <v>236</v>
      </c>
      <c r="D98" t="s">
        <v>237</v>
      </c>
      <c r="E98">
        <v>9777002758</v>
      </c>
      <c r="F98">
        <v>598</v>
      </c>
    </row>
    <row r="99" spans="1:6">
      <c r="A99" t="s">
        <v>120</v>
      </c>
      <c r="B99" t="s">
        <v>30</v>
      </c>
      <c r="C99" t="s">
        <v>238</v>
      </c>
      <c r="D99" t="s">
        <v>239</v>
      </c>
      <c r="E99">
        <v>9556946328</v>
      </c>
      <c r="F99">
        <v>598</v>
      </c>
    </row>
    <row r="100" spans="1:6">
      <c r="A100" t="s">
        <v>142</v>
      </c>
      <c r="B100" t="s">
        <v>30</v>
      </c>
      <c r="C100" t="s">
        <v>240</v>
      </c>
      <c r="D100" t="s">
        <v>241</v>
      </c>
      <c r="E100">
        <v>9348499113</v>
      </c>
      <c r="F100">
        <v>598</v>
      </c>
    </row>
    <row r="101" spans="1:6">
      <c r="A101" t="s">
        <v>149</v>
      </c>
      <c r="B101" t="s">
        <v>30</v>
      </c>
      <c r="C101" t="s">
        <v>242</v>
      </c>
      <c r="D101" t="s">
        <v>243</v>
      </c>
      <c r="E101">
        <v>7735338989</v>
      </c>
      <c r="F101">
        <v>598</v>
      </c>
    </row>
    <row r="102" spans="1:6">
      <c r="A102" t="s">
        <v>244</v>
      </c>
      <c r="B102" t="s">
        <v>30</v>
      </c>
      <c r="C102" t="s">
        <v>245</v>
      </c>
      <c r="D102" t="s">
        <v>246</v>
      </c>
      <c r="E102">
        <v>7381056212</v>
      </c>
      <c r="F102">
        <v>598</v>
      </c>
    </row>
    <row r="103" spans="1:6">
      <c r="A103" t="s">
        <v>197</v>
      </c>
      <c r="B103" t="s">
        <v>30</v>
      </c>
      <c r="C103" t="s">
        <v>247</v>
      </c>
      <c r="D103" t="s">
        <v>248</v>
      </c>
      <c r="E103">
        <v>7854919446</v>
      </c>
      <c r="F103">
        <v>598</v>
      </c>
    </row>
    <row r="104" spans="1:6">
      <c r="A104" t="s">
        <v>33</v>
      </c>
      <c r="B104" t="s">
        <v>30</v>
      </c>
      <c r="C104" t="s">
        <v>249</v>
      </c>
      <c r="D104" t="s">
        <v>250</v>
      </c>
      <c r="E104">
        <v>7978404920</v>
      </c>
      <c r="F104">
        <v>597</v>
      </c>
    </row>
    <row r="105" spans="1:6">
      <c r="A105" t="s">
        <v>33</v>
      </c>
      <c r="B105" t="s">
        <v>30</v>
      </c>
      <c r="C105" t="s">
        <v>251</v>
      </c>
      <c r="D105" t="s">
        <v>252</v>
      </c>
      <c r="E105">
        <v>6372702372</v>
      </c>
      <c r="F105">
        <v>597</v>
      </c>
    </row>
    <row r="106" spans="1:6">
      <c r="A106" t="s">
        <v>89</v>
      </c>
      <c r="B106" t="s">
        <v>30</v>
      </c>
      <c r="C106" t="s">
        <v>253</v>
      </c>
      <c r="D106" t="s">
        <v>254</v>
      </c>
      <c r="E106">
        <v>8260913191</v>
      </c>
      <c r="F106">
        <v>597</v>
      </c>
    </row>
    <row r="107" spans="1:6">
      <c r="A107" t="s">
        <v>78</v>
      </c>
      <c r="B107" t="s">
        <v>30</v>
      </c>
      <c r="C107" t="s">
        <v>255</v>
      </c>
      <c r="D107" t="s">
        <v>256</v>
      </c>
      <c r="E107">
        <v>6372373901</v>
      </c>
      <c r="F107">
        <v>597</v>
      </c>
    </row>
    <row r="108" spans="1:6">
      <c r="A108" t="s">
        <v>117</v>
      </c>
      <c r="B108" t="s">
        <v>30</v>
      </c>
      <c r="C108" t="s">
        <v>257</v>
      </c>
      <c r="D108" t="s">
        <v>258</v>
      </c>
      <c r="E108">
        <v>9337169704</v>
      </c>
      <c r="F108">
        <v>597</v>
      </c>
    </row>
    <row r="109" spans="1:6">
      <c r="A109" t="s">
        <v>259</v>
      </c>
      <c r="B109" t="s">
        <v>30</v>
      </c>
      <c r="C109" t="s">
        <v>260</v>
      </c>
      <c r="D109" t="s">
        <v>261</v>
      </c>
      <c r="E109">
        <v>9178085402</v>
      </c>
      <c r="F109">
        <v>597</v>
      </c>
    </row>
    <row r="110" spans="1:6">
      <c r="A110" t="s">
        <v>217</v>
      </c>
      <c r="B110" t="s">
        <v>30</v>
      </c>
      <c r="C110" t="s">
        <v>262</v>
      </c>
      <c r="D110" t="s">
        <v>263</v>
      </c>
      <c r="E110">
        <v>9437263314</v>
      </c>
      <c r="F110">
        <v>596</v>
      </c>
    </row>
    <row r="111" spans="1:6">
      <c r="A111" t="s">
        <v>83</v>
      </c>
      <c r="B111" t="s">
        <v>30</v>
      </c>
      <c r="C111" t="s">
        <v>264</v>
      </c>
      <c r="D111" t="s">
        <v>265</v>
      </c>
      <c r="E111">
        <v>8018949144</v>
      </c>
      <c r="F111">
        <v>596</v>
      </c>
    </row>
    <row r="112" spans="1:6">
      <c r="A112" t="s">
        <v>83</v>
      </c>
      <c r="B112" t="s">
        <v>30</v>
      </c>
      <c r="C112" t="s">
        <v>266</v>
      </c>
      <c r="D112" t="s">
        <v>267</v>
      </c>
      <c r="E112">
        <v>8260195364</v>
      </c>
      <c r="F112">
        <v>596</v>
      </c>
    </row>
    <row r="113" spans="1:6">
      <c r="A113" t="s">
        <v>40</v>
      </c>
      <c r="B113" t="s">
        <v>30</v>
      </c>
      <c r="C113" t="s">
        <v>268</v>
      </c>
      <c r="D113" t="s">
        <v>269</v>
      </c>
      <c r="E113">
        <v>9937576123</v>
      </c>
      <c r="F113">
        <v>596</v>
      </c>
    </row>
    <row r="114" spans="1:6">
      <c r="A114" t="s">
        <v>89</v>
      </c>
      <c r="B114" t="s">
        <v>30</v>
      </c>
      <c r="C114" t="s">
        <v>270</v>
      </c>
      <c r="D114" t="s">
        <v>271</v>
      </c>
      <c r="E114">
        <v>8456985766</v>
      </c>
      <c r="F114">
        <v>596</v>
      </c>
    </row>
    <row r="115" spans="1:6">
      <c r="A115" t="s">
        <v>78</v>
      </c>
      <c r="B115" t="s">
        <v>30</v>
      </c>
      <c r="C115" t="s">
        <v>272</v>
      </c>
      <c r="D115" t="s">
        <v>273</v>
      </c>
      <c r="E115">
        <v>9040402350</v>
      </c>
      <c r="F115">
        <v>596</v>
      </c>
    </row>
    <row r="116" spans="1:6">
      <c r="A116" t="s">
        <v>274</v>
      </c>
      <c r="B116" t="s">
        <v>30</v>
      </c>
      <c r="C116" t="s">
        <v>275</v>
      </c>
      <c r="D116" t="s">
        <v>276</v>
      </c>
      <c r="E116">
        <v>7853053568</v>
      </c>
      <c r="F116">
        <v>596</v>
      </c>
    </row>
    <row r="117" spans="1:6">
      <c r="A117" t="s">
        <v>277</v>
      </c>
      <c r="B117" t="s">
        <v>278</v>
      </c>
      <c r="C117" t="s">
        <v>279</v>
      </c>
      <c r="D117" t="s">
        <v>280</v>
      </c>
      <c r="E117">
        <v>9853422460</v>
      </c>
      <c r="F117">
        <v>663</v>
      </c>
    </row>
    <row r="118" spans="1:6">
      <c r="A118" t="s">
        <v>89</v>
      </c>
      <c r="B118" t="s">
        <v>278</v>
      </c>
      <c r="C118" t="s">
        <v>281</v>
      </c>
      <c r="D118" t="s">
        <v>282</v>
      </c>
      <c r="E118">
        <v>7655989811</v>
      </c>
      <c r="F118">
        <v>646</v>
      </c>
    </row>
    <row r="119" spans="1:6">
      <c r="A119" t="s">
        <v>89</v>
      </c>
      <c r="B119" t="s">
        <v>278</v>
      </c>
      <c r="C119" t="s">
        <v>283</v>
      </c>
      <c r="D119" t="s">
        <v>284</v>
      </c>
      <c r="E119">
        <v>8917258198</v>
      </c>
      <c r="F119">
        <v>645</v>
      </c>
    </row>
    <row r="120" spans="1:6">
      <c r="A120" t="s">
        <v>89</v>
      </c>
      <c r="B120" t="s">
        <v>278</v>
      </c>
      <c r="C120" t="s">
        <v>285</v>
      </c>
      <c r="D120" t="s">
        <v>286</v>
      </c>
      <c r="E120">
        <v>8260884350</v>
      </c>
      <c r="F120">
        <v>640</v>
      </c>
    </row>
    <row r="121" spans="1:6">
      <c r="A121" t="s">
        <v>55</v>
      </c>
      <c r="B121" t="s">
        <v>278</v>
      </c>
      <c r="C121" t="s">
        <v>287</v>
      </c>
      <c r="D121" t="s">
        <v>288</v>
      </c>
      <c r="E121">
        <v>9348371886</v>
      </c>
      <c r="F121">
        <v>634</v>
      </c>
    </row>
    <row r="122" spans="1:6">
      <c r="A122" t="s">
        <v>89</v>
      </c>
      <c r="B122" t="s">
        <v>278</v>
      </c>
      <c r="C122" t="s">
        <v>289</v>
      </c>
      <c r="D122" t="s">
        <v>290</v>
      </c>
      <c r="E122">
        <v>9348102770</v>
      </c>
      <c r="F122">
        <v>634</v>
      </c>
    </row>
    <row r="123" spans="1:6">
      <c r="A123" t="s">
        <v>291</v>
      </c>
      <c r="B123" t="s">
        <v>278</v>
      </c>
      <c r="C123" t="s">
        <v>292</v>
      </c>
      <c r="D123" t="s">
        <v>293</v>
      </c>
      <c r="E123">
        <v>7205960558</v>
      </c>
      <c r="F123">
        <v>632</v>
      </c>
    </row>
    <row r="124" spans="1:6">
      <c r="A124" t="s">
        <v>214</v>
      </c>
      <c r="B124" t="s">
        <v>278</v>
      </c>
      <c r="C124" t="s">
        <v>294</v>
      </c>
      <c r="D124" t="s">
        <v>295</v>
      </c>
      <c r="E124">
        <v>6372280764</v>
      </c>
      <c r="F124">
        <v>630</v>
      </c>
    </row>
    <row r="125" spans="1:6">
      <c r="A125" t="s">
        <v>291</v>
      </c>
      <c r="B125" t="s">
        <v>278</v>
      </c>
      <c r="C125" t="s">
        <v>296</v>
      </c>
      <c r="D125" t="s">
        <v>297</v>
      </c>
      <c r="E125">
        <v>9348530523</v>
      </c>
      <c r="F125">
        <v>626</v>
      </c>
    </row>
    <row r="126" spans="1:6">
      <c r="A126" t="s">
        <v>298</v>
      </c>
      <c r="B126" t="s">
        <v>278</v>
      </c>
      <c r="C126" t="s">
        <v>299</v>
      </c>
      <c r="D126" t="s">
        <v>300</v>
      </c>
      <c r="E126">
        <v>9937041342</v>
      </c>
      <c r="F126">
        <v>625</v>
      </c>
    </row>
    <row r="127" spans="1:6">
      <c r="A127" t="s">
        <v>298</v>
      </c>
      <c r="B127" t="s">
        <v>278</v>
      </c>
      <c r="C127" t="s">
        <v>301</v>
      </c>
      <c r="D127" t="s">
        <v>302</v>
      </c>
      <c r="E127">
        <v>9818112562</v>
      </c>
      <c r="F127">
        <v>616</v>
      </c>
    </row>
    <row r="128" spans="1:6">
      <c r="A128" t="s">
        <v>120</v>
      </c>
      <c r="B128" t="s">
        <v>278</v>
      </c>
      <c r="C128" t="s">
        <v>303</v>
      </c>
      <c r="D128" t="s">
        <v>304</v>
      </c>
      <c r="E128">
        <v>7008454175</v>
      </c>
      <c r="F128">
        <v>615</v>
      </c>
    </row>
    <row r="129" spans="1:6">
      <c r="A129" t="s">
        <v>305</v>
      </c>
      <c r="B129" t="s">
        <v>278</v>
      </c>
      <c r="C129" t="s">
        <v>306</v>
      </c>
      <c r="D129" t="s">
        <v>307</v>
      </c>
      <c r="E129">
        <v>6371374922</v>
      </c>
      <c r="F129">
        <v>613</v>
      </c>
    </row>
    <row r="130" spans="1:6">
      <c r="A130" t="s">
        <v>52</v>
      </c>
      <c r="B130" t="s">
        <v>278</v>
      </c>
      <c r="C130" t="s">
        <v>308</v>
      </c>
      <c r="D130" t="s">
        <v>309</v>
      </c>
      <c r="E130">
        <v>9937622600</v>
      </c>
      <c r="F130">
        <v>612</v>
      </c>
    </row>
    <row r="131" spans="1:6">
      <c r="A131" t="s">
        <v>52</v>
      </c>
      <c r="B131" t="s">
        <v>278</v>
      </c>
      <c r="C131" t="s">
        <v>310</v>
      </c>
      <c r="D131" t="s">
        <v>311</v>
      </c>
      <c r="E131">
        <v>8763811505</v>
      </c>
      <c r="F131">
        <v>610</v>
      </c>
    </row>
    <row r="132" spans="1:6">
      <c r="A132" t="s">
        <v>277</v>
      </c>
      <c r="B132" t="s">
        <v>278</v>
      </c>
      <c r="C132" t="s">
        <v>312</v>
      </c>
      <c r="D132" t="s">
        <v>313</v>
      </c>
      <c r="E132">
        <v>6372658517</v>
      </c>
      <c r="F132">
        <v>609</v>
      </c>
    </row>
    <row r="133" spans="1:6">
      <c r="A133" t="s">
        <v>277</v>
      </c>
      <c r="B133" t="s">
        <v>278</v>
      </c>
      <c r="C133" t="s">
        <v>314</v>
      </c>
      <c r="D133" t="s">
        <v>315</v>
      </c>
      <c r="E133">
        <v>6372937261</v>
      </c>
      <c r="F133">
        <v>607</v>
      </c>
    </row>
    <row r="134" spans="1:6">
      <c r="A134" t="s">
        <v>217</v>
      </c>
      <c r="B134" t="s">
        <v>278</v>
      </c>
      <c r="C134" t="s">
        <v>316</v>
      </c>
      <c r="D134" t="s">
        <v>317</v>
      </c>
      <c r="E134">
        <v>7077194450</v>
      </c>
      <c r="F134">
        <v>604</v>
      </c>
    </row>
    <row r="135" spans="1:6">
      <c r="A135" t="s">
        <v>214</v>
      </c>
      <c r="B135" t="s">
        <v>278</v>
      </c>
      <c r="C135" t="s">
        <v>318</v>
      </c>
      <c r="D135" t="s">
        <v>319</v>
      </c>
      <c r="E135">
        <v>9437544101</v>
      </c>
      <c r="F135">
        <v>603</v>
      </c>
    </row>
    <row r="136" spans="1:6">
      <c r="A136" t="s">
        <v>86</v>
      </c>
      <c r="B136" t="s">
        <v>278</v>
      </c>
      <c r="C136" t="s">
        <v>320</v>
      </c>
      <c r="D136" t="s">
        <v>321</v>
      </c>
      <c r="E136">
        <v>9938452048</v>
      </c>
      <c r="F136">
        <v>603</v>
      </c>
    </row>
    <row r="137" spans="1:6">
      <c r="A137" t="s">
        <v>322</v>
      </c>
      <c r="B137" t="s">
        <v>278</v>
      </c>
      <c r="C137" t="s">
        <v>323</v>
      </c>
      <c r="D137" t="s">
        <v>324</v>
      </c>
      <c r="E137">
        <v>6371713978</v>
      </c>
      <c r="F137">
        <v>601</v>
      </c>
    </row>
    <row r="138" spans="1:6">
      <c r="A138" t="s">
        <v>120</v>
      </c>
      <c r="B138" t="s">
        <v>278</v>
      </c>
      <c r="C138" t="s">
        <v>325</v>
      </c>
      <c r="D138" t="s">
        <v>326</v>
      </c>
      <c r="E138">
        <v>9437731612</v>
      </c>
      <c r="F138">
        <v>599</v>
      </c>
    </row>
    <row r="139" spans="1:6">
      <c r="A139" t="s">
        <v>327</v>
      </c>
      <c r="B139" t="s">
        <v>278</v>
      </c>
      <c r="C139" t="s">
        <v>328</v>
      </c>
      <c r="D139" t="s">
        <v>329</v>
      </c>
      <c r="E139">
        <v>8249261386</v>
      </c>
      <c r="F139">
        <v>599</v>
      </c>
    </row>
    <row r="140" spans="1:6">
      <c r="A140" t="s">
        <v>330</v>
      </c>
      <c r="B140" t="s">
        <v>278</v>
      </c>
      <c r="C140" t="s">
        <v>331</v>
      </c>
      <c r="D140" t="s">
        <v>332</v>
      </c>
      <c r="E140">
        <v>8847820636</v>
      </c>
      <c r="F140">
        <v>599</v>
      </c>
    </row>
    <row r="141" spans="1:6">
      <c r="A141" t="s">
        <v>33</v>
      </c>
      <c r="B141" t="s">
        <v>278</v>
      </c>
      <c r="C141" t="s">
        <v>333</v>
      </c>
      <c r="D141" t="s">
        <v>334</v>
      </c>
      <c r="E141">
        <v>9178794042</v>
      </c>
      <c r="F141">
        <v>597</v>
      </c>
    </row>
    <row r="142" spans="1:6">
      <c r="A142" t="s">
        <v>20</v>
      </c>
      <c r="B142" t="s">
        <v>278</v>
      </c>
      <c r="C142" t="s">
        <v>335</v>
      </c>
      <c r="D142" t="s">
        <v>336</v>
      </c>
      <c r="E142">
        <v>9556018371</v>
      </c>
      <c r="F142">
        <v>597</v>
      </c>
    </row>
    <row r="143" spans="1:6">
      <c r="A143" t="s">
        <v>120</v>
      </c>
      <c r="B143" t="s">
        <v>278</v>
      </c>
      <c r="C143" t="s">
        <v>337</v>
      </c>
      <c r="D143" t="s">
        <v>338</v>
      </c>
      <c r="E143">
        <v>7377019669</v>
      </c>
      <c r="F143">
        <v>597</v>
      </c>
    </row>
    <row r="144" spans="1:6">
      <c r="A144" t="s">
        <v>120</v>
      </c>
      <c r="B144" t="s">
        <v>278</v>
      </c>
      <c r="C144" t="s">
        <v>339</v>
      </c>
      <c r="D144" t="s">
        <v>340</v>
      </c>
      <c r="E144">
        <v>9348462092</v>
      </c>
      <c r="F144">
        <v>597</v>
      </c>
    </row>
    <row r="145" spans="1:6">
      <c r="A145" t="s">
        <v>55</v>
      </c>
      <c r="B145" t="s">
        <v>278</v>
      </c>
      <c r="C145" t="s">
        <v>341</v>
      </c>
      <c r="D145" t="s">
        <v>342</v>
      </c>
      <c r="E145">
        <v>8260629140</v>
      </c>
      <c r="F145">
        <v>596</v>
      </c>
    </row>
    <row r="146" spans="1:6">
      <c r="A146" t="s">
        <v>343</v>
      </c>
      <c r="B146" t="s">
        <v>278</v>
      </c>
      <c r="C146" t="s">
        <v>344</v>
      </c>
      <c r="D146" t="s">
        <v>345</v>
      </c>
      <c r="E146">
        <v>7605943366</v>
      </c>
      <c r="F146">
        <v>595</v>
      </c>
    </row>
    <row r="147" spans="1:6">
      <c r="A147" t="s">
        <v>346</v>
      </c>
      <c r="B147" t="s">
        <v>278</v>
      </c>
      <c r="C147" t="s">
        <v>347</v>
      </c>
      <c r="D147" t="s">
        <v>348</v>
      </c>
      <c r="E147">
        <v>9439891167</v>
      </c>
      <c r="F147">
        <v>594</v>
      </c>
    </row>
    <row r="148" spans="1:6">
      <c r="A148" t="s">
        <v>33</v>
      </c>
      <c r="B148" t="s">
        <v>278</v>
      </c>
      <c r="C148" t="s">
        <v>349</v>
      </c>
      <c r="D148" t="s">
        <v>350</v>
      </c>
      <c r="E148">
        <v>7978084046</v>
      </c>
      <c r="F148">
        <v>593</v>
      </c>
    </row>
    <row r="149" spans="1:6">
      <c r="A149" t="s">
        <v>214</v>
      </c>
      <c r="B149" t="s">
        <v>278</v>
      </c>
      <c r="C149" t="s">
        <v>351</v>
      </c>
      <c r="D149" t="s">
        <v>352</v>
      </c>
      <c r="E149">
        <v>9556285841</v>
      </c>
      <c r="F149">
        <v>593</v>
      </c>
    </row>
    <row r="150" spans="1:6">
      <c r="A150" t="s">
        <v>343</v>
      </c>
      <c r="B150" t="s">
        <v>278</v>
      </c>
      <c r="C150" t="s">
        <v>353</v>
      </c>
      <c r="D150" t="s">
        <v>354</v>
      </c>
      <c r="E150">
        <v>8249614613</v>
      </c>
      <c r="F150">
        <v>592</v>
      </c>
    </row>
    <row r="151" spans="1:6">
      <c r="A151" t="s">
        <v>355</v>
      </c>
      <c r="B151" t="s">
        <v>278</v>
      </c>
      <c r="C151" t="s">
        <v>356</v>
      </c>
      <c r="D151" t="s">
        <v>357</v>
      </c>
      <c r="E151">
        <v>8328863406</v>
      </c>
      <c r="F151">
        <v>591</v>
      </c>
    </row>
    <row r="152" spans="1:6">
      <c r="A152" t="s">
        <v>52</v>
      </c>
      <c r="B152" t="s">
        <v>278</v>
      </c>
      <c r="C152" t="s">
        <v>358</v>
      </c>
      <c r="D152" t="s">
        <v>359</v>
      </c>
      <c r="E152">
        <v>9771766640</v>
      </c>
      <c r="F152">
        <v>591</v>
      </c>
    </row>
    <row r="153" spans="1:6">
      <c r="A153" t="s">
        <v>322</v>
      </c>
      <c r="B153" t="s">
        <v>278</v>
      </c>
      <c r="C153" t="s">
        <v>360</v>
      </c>
      <c r="D153" t="s">
        <v>361</v>
      </c>
      <c r="E153">
        <v>9938464289</v>
      </c>
      <c r="F153">
        <v>589</v>
      </c>
    </row>
    <row r="154" spans="1:6">
      <c r="A154" t="s">
        <v>52</v>
      </c>
      <c r="B154" t="s">
        <v>278</v>
      </c>
      <c r="C154" t="s">
        <v>362</v>
      </c>
      <c r="D154" t="s">
        <v>363</v>
      </c>
      <c r="E154">
        <v>9437205133</v>
      </c>
      <c r="F154">
        <v>587</v>
      </c>
    </row>
    <row r="155" spans="1:6">
      <c r="A155" t="s">
        <v>120</v>
      </c>
      <c r="B155" t="s">
        <v>278</v>
      </c>
      <c r="C155" t="s">
        <v>364</v>
      </c>
      <c r="D155" t="s">
        <v>365</v>
      </c>
      <c r="E155">
        <v>9348580154</v>
      </c>
      <c r="F155">
        <v>586</v>
      </c>
    </row>
    <row r="156" spans="1:6">
      <c r="A156" t="s">
        <v>366</v>
      </c>
      <c r="B156" t="s">
        <v>278</v>
      </c>
      <c r="C156" t="s">
        <v>367</v>
      </c>
      <c r="D156" t="s">
        <v>368</v>
      </c>
      <c r="E156">
        <v>9583067327</v>
      </c>
      <c r="F156">
        <v>585</v>
      </c>
    </row>
    <row r="157" spans="1:6">
      <c r="A157" t="s">
        <v>298</v>
      </c>
      <c r="B157" t="s">
        <v>278</v>
      </c>
      <c r="C157" t="s">
        <v>369</v>
      </c>
      <c r="D157" t="s">
        <v>370</v>
      </c>
      <c r="E157">
        <v>9383375660</v>
      </c>
      <c r="F157">
        <v>585</v>
      </c>
    </row>
    <row r="158" spans="1:6">
      <c r="A158" t="s">
        <v>371</v>
      </c>
      <c r="B158" t="s">
        <v>278</v>
      </c>
      <c r="C158" t="s">
        <v>372</v>
      </c>
      <c r="D158" t="s">
        <v>373</v>
      </c>
      <c r="E158">
        <v>9861060070</v>
      </c>
      <c r="F158">
        <v>585</v>
      </c>
    </row>
    <row r="159" spans="1:6">
      <c r="A159" t="s">
        <v>158</v>
      </c>
      <c r="B159" t="s">
        <v>278</v>
      </c>
      <c r="C159" t="s">
        <v>374</v>
      </c>
      <c r="D159" t="s">
        <v>375</v>
      </c>
      <c r="E159">
        <v>7735536702</v>
      </c>
      <c r="F159">
        <v>584</v>
      </c>
    </row>
    <row r="160" spans="1:6">
      <c r="A160" t="s">
        <v>120</v>
      </c>
      <c r="B160" t="s">
        <v>278</v>
      </c>
      <c r="C160" t="s">
        <v>376</v>
      </c>
      <c r="D160" t="s">
        <v>377</v>
      </c>
      <c r="E160">
        <v>9348501891</v>
      </c>
      <c r="F160">
        <v>584</v>
      </c>
    </row>
    <row r="161" spans="1:6">
      <c r="A161" t="s">
        <v>327</v>
      </c>
      <c r="B161" t="s">
        <v>278</v>
      </c>
      <c r="C161" t="s">
        <v>378</v>
      </c>
      <c r="D161" t="s">
        <v>379</v>
      </c>
      <c r="E161">
        <v>6371904492</v>
      </c>
      <c r="F161">
        <v>584</v>
      </c>
    </row>
    <row r="162" spans="1:6">
      <c r="A162" t="s">
        <v>380</v>
      </c>
      <c r="B162" t="s">
        <v>278</v>
      </c>
      <c r="C162" t="s">
        <v>381</v>
      </c>
      <c r="D162" t="s">
        <v>382</v>
      </c>
      <c r="E162">
        <v>7815060870</v>
      </c>
      <c r="F162">
        <v>584</v>
      </c>
    </row>
    <row r="163" spans="1:6">
      <c r="A163" t="s">
        <v>16</v>
      </c>
      <c r="B163" t="s">
        <v>383</v>
      </c>
      <c r="C163" t="s">
        <v>384</v>
      </c>
      <c r="D163" t="s">
        <v>385</v>
      </c>
      <c r="E163">
        <v>8260534184</v>
      </c>
      <c r="F163">
        <v>661</v>
      </c>
    </row>
    <row r="164" spans="1:6">
      <c r="A164" t="s">
        <v>29</v>
      </c>
      <c r="B164" t="s">
        <v>383</v>
      </c>
      <c r="C164" t="s">
        <v>386</v>
      </c>
      <c r="D164" t="s">
        <v>387</v>
      </c>
      <c r="E164">
        <v>8895090943</v>
      </c>
      <c r="F164">
        <v>648</v>
      </c>
    </row>
    <row r="165" spans="1:6">
      <c r="A165" t="s">
        <v>33</v>
      </c>
      <c r="B165" t="s">
        <v>383</v>
      </c>
      <c r="C165" t="s">
        <v>388</v>
      </c>
      <c r="D165" t="s">
        <v>389</v>
      </c>
      <c r="E165">
        <v>8328893472</v>
      </c>
      <c r="F165">
        <v>640</v>
      </c>
    </row>
    <row r="166" spans="1:6">
      <c r="A166" t="s">
        <v>16</v>
      </c>
      <c r="B166" t="s">
        <v>383</v>
      </c>
      <c r="C166" t="s">
        <v>390</v>
      </c>
      <c r="D166" t="s">
        <v>391</v>
      </c>
      <c r="E166">
        <v>9861301190</v>
      </c>
      <c r="F166">
        <v>639</v>
      </c>
    </row>
    <row r="167" spans="1:6">
      <c r="A167" t="s">
        <v>33</v>
      </c>
      <c r="B167" t="s">
        <v>383</v>
      </c>
      <c r="C167" t="s">
        <v>392</v>
      </c>
      <c r="D167" t="s">
        <v>393</v>
      </c>
      <c r="E167">
        <v>8917302263</v>
      </c>
      <c r="F167">
        <v>635</v>
      </c>
    </row>
    <row r="168" spans="1:6">
      <c r="A168" t="s">
        <v>33</v>
      </c>
      <c r="B168" t="s">
        <v>383</v>
      </c>
      <c r="C168" t="s">
        <v>394</v>
      </c>
      <c r="D168" t="s">
        <v>395</v>
      </c>
      <c r="E168">
        <v>7978063133</v>
      </c>
      <c r="F168">
        <v>633</v>
      </c>
    </row>
    <row r="169" spans="1:6">
      <c r="A169" t="s">
        <v>16</v>
      </c>
      <c r="B169" t="s">
        <v>383</v>
      </c>
      <c r="C169" t="s">
        <v>396</v>
      </c>
      <c r="D169" t="s">
        <v>397</v>
      </c>
      <c r="E169">
        <v>9237330597</v>
      </c>
      <c r="F169">
        <v>631</v>
      </c>
    </row>
    <row r="170" spans="1:6">
      <c r="A170" t="s">
        <v>71</v>
      </c>
      <c r="B170" t="s">
        <v>383</v>
      </c>
      <c r="C170" t="s">
        <v>398</v>
      </c>
      <c r="D170" t="s">
        <v>399</v>
      </c>
      <c r="E170">
        <v>9348128376</v>
      </c>
      <c r="F170">
        <v>629</v>
      </c>
    </row>
    <row r="171" spans="1:6">
      <c r="A171" t="s">
        <v>55</v>
      </c>
      <c r="B171" t="s">
        <v>383</v>
      </c>
      <c r="C171" t="s">
        <v>400</v>
      </c>
      <c r="D171" t="s">
        <v>401</v>
      </c>
      <c r="E171">
        <v>9937780254</v>
      </c>
      <c r="F171">
        <v>619</v>
      </c>
    </row>
    <row r="172" spans="1:6">
      <c r="A172" t="s">
        <v>402</v>
      </c>
      <c r="B172" t="s">
        <v>383</v>
      </c>
      <c r="C172" t="s">
        <v>403</v>
      </c>
      <c r="D172" t="s">
        <v>404</v>
      </c>
      <c r="E172">
        <v>7978420162</v>
      </c>
      <c r="F172">
        <v>619</v>
      </c>
    </row>
    <row r="173" spans="1:6">
      <c r="A173" t="s">
        <v>78</v>
      </c>
      <c r="B173" t="s">
        <v>383</v>
      </c>
      <c r="C173" t="s">
        <v>405</v>
      </c>
      <c r="D173" t="s">
        <v>406</v>
      </c>
      <c r="E173">
        <v>7853022799</v>
      </c>
      <c r="F173">
        <v>608</v>
      </c>
    </row>
    <row r="174" spans="1:6">
      <c r="A174" t="s">
        <v>6</v>
      </c>
      <c r="B174" t="s">
        <v>383</v>
      </c>
      <c r="C174" t="s">
        <v>407</v>
      </c>
      <c r="D174" t="s">
        <v>408</v>
      </c>
      <c r="E174">
        <v>8144057931</v>
      </c>
      <c r="F174">
        <v>604</v>
      </c>
    </row>
    <row r="175" spans="1:6">
      <c r="A175" t="s">
        <v>117</v>
      </c>
      <c r="B175" t="s">
        <v>383</v>
      </c>
      <c r="C175" t="s">
        <v>409</v>
      </c>
      <c r="D175" t="s">
        <v>410</v>
      </c>
      <c r="E175">
        <v>7795267685</v>
      </c>
      <c r="F175">
        <v>603</v>
      </c>
    </row>
    <row r="176" spans="1:6">
      <c r="A176" t="s">
        <v>55</v>
      </c>
      <c r="B176" t="s">
        <v>383</v>
      </c>
      <c r="C176" t="s">
        <v>411</v>
      </c>
      <c r="D176" t="s">
        <v>412</v>
      </c>
      <c r="E176">
        <v>7008081517</v>
      </c>
      <c r="F176">
        <v>601</v>
      </c>
    </row>
    <row r="177" spans="1:6">
      <c r="A177" t="s">
        <v>413</v>
      </c>
      <c r="B177" t="s">
        <v>383</v>
      </c>
      <c r="C177" t="s">
        <v>414</v>
      </c>
      <c r="D177" t="s">
        <v>415</v>
      </c>
      <c r="E177">
        <v>9337794504</v>
      </c>
      <c r="F177">
        <v>601</v>
      </c>
    </row>
    <row r="178" spans="1:6">
      <c r="A178" t="s">
        <v>274</v>
      </c>
      <c r="B178" t="s">
        <v>383</v>
      </c>
      <c r="C178" t="s">
        <v>416</v>
      </c>
      <c r="D178" t="s">
        <v>417</v>
      </c>
      <c r="E178">
        <v>7815097599</v>
      </c>
      <c r="F178">
        <v>601</v>
      </c>
    </row>
    <row r="179" spans="1:6">
      <c r="A179" t="s">
        <v>78</v>
      </c>
      <c r="B179" t="s">
        <v>383</v>
      </c>
      <c r="C179" t="s">
        <v>418</v>
      </c>
      <c r="D179" t="s">
        <v>419</v>
      </c>
      <c r="E179">
        <v>7608046059</v>
      </c>
      <c r="F179">
        <v>600</v>
      </c>
    </row>
    <row r="180" spans="1:6">
      <c r="A180" t="s">
        <v>55</v>
      </c>
      <c r="B180" t="s">
        <v>383</v>
      </c>
      <c r="C180" t="s">
        <v>420</v>
      </c>
      <c r="D180" t="s">
        <v>421</v>
      </c>
      <c r="E180">
        <v>8018533761</v>
      </c>
      <c r="F180">
        <v>598</v>
      </c>
    </row>
    <row r="181" spans="1:6">
      <c r="A181" t="s">
        <v>422</v>
      </c>
      <c r="B181" t="s">
        <v>383</v>
      </c>
      <c r="C181" t="s">
        <v>423</v>
      </c>
      <c r="D181" t="s">
        <v>424</v>
      </c>
      <c r="E181">
        <v>9674584909</v>
      </c>
      <c r="F181">
        <v>598</v>
      </c>
    </row>
    <row r="182" spans="1:6">
      <c r="A182" t="s">
        <v>422</v>
      </c>
      <c r="B182" t="s">
        <v>383</v>
      </c>
      <c r="C182" t="s">
        <v>425</v>
      </c>
      <c r="D182" t="s">
        <v>426</v>
      </c>
      <c r="E182">
        <v>8763824290</v>
      </c>
      <c r="F182">
        <v>597</v>
      </c>
    </row>
    <row r="183" spans="1:6">
      <c r="A183" t="s">
        <v>427</v>
      </c>
      <c r="B183" t="s">
        <v>383</v>
      </c>
      <c r="C183" t="s">
        <v>428</v>
      </c>
      <c r="D183" t="s">
        <v>429</v>
      </c>
      <c r="E183">
        <v>6371062256</v>
      </c>
      <c r="F183">
        <v>596</v>
      </c>
    </row>
    <row r="184" spans="1:6">
      <c r="A184" t="s">
        <v>83</v>
      </c>
      <c r="B184" t="s">
        <v>383</v>
      </c>
      <c r="C184" t="s">
        <v>430</v>
      </c>
      <c r="D184" t="s">
        <v>431</v>
      </c>
      <c r="E184">
        <v>8249399143</v>
      </c>
      <c r="F184">
        <v>595</v>
      </c>
    </row>
    <row r="185" spans="1:6">
      <c r="A185" t="s">
        <v>6</v>
      </c>
      <c r="B185" t="s">
        <v>383</v>
      </c>
      <c r="C185" t="s">
        <v>432</v>
      </c>
      <c r="D185" t="s">
        <v>433</v>
      </c>
      <c r="E185">
        <v>8260767737</v>
      </c>
      <c r="F185">
        <v>594</v>
      </c>
    </row>
    <row r="186" spans="1:6">
      <c r="A186" t="s">
        <v>60</v>
      </c>
      <c r="B186" t="s">
        <v>383</v>
      </c>
      <c r="C186" t="s">
        <v>434</v>
      </c>
      <c r="D186" t="s">
        <v>435</v>
      </c>
      <c r="E186">
        <v>7873414138</v>
      </c>
      <c r="F186">
        <v>592</v>
      </c>
    </row>
    <row r="187" spans="1:6">
      <c r="A187" t="s">
        <v>33</v>
      </c>
      <c r="B187" t="s">
        <v>383</v>
      </c>
      <c r="C187" t="s">
        <v>436</v>
      </c>
      <c r="D187" t="s">
        <v>437</v>
      </c>
      <c r="E187">
        <v>9437086023</v>
      </c>
      <c r="F187">
        <v>591</v>
      </c>
    </row>
    <row r="188" spans="1:6">
      <c r="A188" t="s">
        <v>16</v>
      </c>
      <c r="B188" t="s">
        <v>383</v>
      </c>
      <c r="C188" t="s">
        <v>438</v>
      </c>
      <c r="D188" t="s">
        <v>439</v>
      </c>
      <c r="E188">
        <v>6370034277</v>
      </c>
      <c r="F188">
        <v>590</v>
      </c>
    </row>
    <row r="189" spans="1:6">
      <c r="A189" t="s">
        <v>52</v>
      </c>
      <c r="B189" t="s">
        <v>383</v>
      </c>
      <c r="C189" t="s">
        <v>440</v>
      </c>
      <c r="D189" t="s">
        <v>441</v>
      </c>
      <c r="E189">
        <v>7735603828</v>
      </c>
      <c r="F189">
        <v>590</v>
      </c>
    </row>
    <row r="190" spans="1:6">
      <c r="A190" t="s">
        <v>427</v>
      </c>
      <c r="B190" t="s">
        <v>383</v>
      </c>
      <c r="C190" t="s">
        <v>442</v>
      </c>
      <c r="D190" t="s">
        <v>443</v>
      </c>
      <c r="E190">
        <v>7847927632</v>
      </c>
      <c r="F190">
        <v>590</v>
      </c>
    </row>
    <row r="191" spans="1:6">
      <c r="A191" t="s">
        <v>40</v>
      </c>
      <c r="B191" t="s">
        <v>383</v>
      </c>
      <c r="C191" t="s">
        <v>444</v>
      </c>
      <c r="D191" t="s">
        <v>445</v>
      </c>
      <c r="E191">
        <v>7854977624</v>
      </c>
      <c r="F191">
        <v>589</v>
      </c>
    </row>
    <row r="192" spans="1:6">
      <c r="A192" t="s">
        <v>402</v>
      </c>
      <c r="B192" t="s">
        <v>383</v>
      </c>
      <c r="C192" t="s">
        <v>446</v>
      </c>
      <c r="D192" t="s">
        <v>447</v>
      </c>
      <c r="E192">
        <v>9861007541</v>
      </c>
      <c r="F192">
        <v>589</v>
      </c>
    </row>
    <row r="193" spans="1:6">
      <c r="A193" t="s">
        <v>448</v>
      </c>
      <c r="B193" t="s">
        <v>383</v>
      </c>
      <c r="C193" t="s">
        <v>449</v>
      </c>
      <c r="D193" t="s">
        <v>450</v>
      </c>
      <c r="E193">
        <v>9937644802</v>
      </c>
      <c r="F193">
        <v>588</v>
      </c>
    </row>
    <row r="194" spans="1:6">
      <c r="A194" t="s">
        <v>343</v>
      </c>
      <c r="B194" t="s">
        <v>383</v>
      </c>
      <c r="C194" t="s">
        <v>451</v>
      </c>
      <c r="D194" t="s">
        <v>452</v>
      </c>
      <c r="E194">
        <v>8658762447</v>
      </c>
      <c r="F194">
        <v>587</v>
      </c>
    </row>
    <row r="195" spans="1:6">
      <c r="A195" t="s">
        <v>453</v>
      </c>
      <c r="B195" t="s">
        <v>383</v>
      </c>
      <c r="C195" t="s">
        <v>454</v>
      </c>
      <c r="D195" t="s">
        <v>455</v>
      </c>
      <c r="E195">
        <v>9178122291</v>
      </c>
      <c r="F195">
        <v>587</v>
      </c>
    </row>
    <row r="196" spans="1:6">
      <c r="A196" t="s">
        <v>427</v>
      </c>
      <c r="B196" t="s">
        <v>383</v>
      </c>
      <c r="C196" t="s">
        <v>456</v>
      </c>
      <c r="D196" t="s">
        <v>457</v>
      </c>
      <c r="E196">
        <v>7504141182</v>
      </c>
      <c r="F196">
        <v>587</v>
      </c>
    </row>
    <row r="197" spans="1:6">
      <c r="A197" t="s">
        <v>175</v>
      </c>
      <c r="B197" t="s">
        <v>383</v>
      </c>
      <c r="C197" t="s">
        <v>458</v>
      </c>
      <c r="D197" t="s">
        <v>459</v>
      </c>
      <c r="E197">
        <v>9078669304</v>
      </c>
      <c r="F197">
        <v>586</v>
      </c>
    </row>
    <row r="198" spans="1:6">
      <c r="A198" t="s">
        <v>427</v>
      </c>
      <c r="B198" t="s">
        <v>383</v>
      </c>
      <c r="C198" t="s">
        <v>460</v>
      </c>
      <c r="D198" t="s">
        <v>461</v>
      </c>
      <c r="E198">
        <v>8093977545</v>
      </c>
      <c r="F198">
        <v>585</v>
      </c>
    </row>
    <row r="199" spans="1:6">
      <c r="A199" t="s">
        <v>55</v>
      </c>
      <c r="B199" t="s">
        <v>383</v>
      </c>
      <c r="C199" t="s">
        <v>462</v>
      </c>
      <c r="D199" t="s">
        <v>463</v>
      </c>
      <c r="E199">
        <v>7008063340</v>
      </c>
      <c r="F199">
        <v>584</v>
      </c>
    </row>
    <row r="200" spans="1:6">
      <c r="A200" t="s">
        <v>29</v>
      </c>
      <c r="B200" t="s">
        <v>383</v>
      </c>
      <c r="C200" t="s">
        <v>464</v>
      </c>
      <c r="D200" t="s">
        <v>465</v>
      </c>
      <c r="E200">
        <v>8114813611</v>
      </c>
      <c r="F200">
        <v>584</v>
      </c>
    </row>
    <row r="201" spans="1:6">
      <c r="A201" t="s">
        <v>55</v>
      </c>
      <c r="B201" t="s">
        <v>383</v>
      </c>
      <c r="C201" t="s">
        <v>466</v>
      </c>
      <c r="D201" t="s">
        <v>467</v>
      </c>
      <c r="E201">
        <v>9348743010</v>
      </c>
      <c r="F201">
        <v>583</v>
      </c>
    </row>
    <row r="202" spans="1:6">
      <c r="A202" t="s">
        <v>47</v>
      </c>
      <c r="B202" t="s">
        <v>383</v>
      </c>
      <c r="C202" t="s">
        <v>468</v>
      </c>
      <c r="D202" t="s">
        <v>469</v>
      </c>
      <c r="E202">
        <v>8480910473</v>
      </c>
      <c r="F202">
        <v>583</v>
      </c>
    </row>
    <row r="203" spans="1:6">
      <c r="A203" t="s">
        <v>231</v>
      </c>
      <c r="B203" t="s">
        <v>383</v>
      </c>
      <c r="C203" t="s">
        <v>470</v>
      </c>
      <c r="D203" t="s">
        <v>471</v>
      </c>
      <c r="E203">
        <v>8917435360</v>
      </c>
      <c r="F203">
        <v>583</v>
      </c>
    </row>
    <row r="204" spans="1:6">
      <c r="A204" t="s">
        <v>6</v>
      </c>
      <c r="B204" t="s">
        <v>383</v>
      </c>
      <c r="C204" t="s">
        <v>472</v>
      </c>
      <c r="D204" t="s">
        <v>473</v>
      </c>
      <c r="E204">
        <v>7978513698</v>
      </c>
      <c r="F204">
        <v>582</v>
      </c>
    </row>
    <row r="205" spans="1:6">
      <c r="A205" t="s">
        <v>474</v>
      </c>
      <c r="B205" t="s">
        <v>383</v>
      </c>
      <c r="C205" t="s">
        <v>475</v>
      </c>
      <c r="D205" t="s">
        <v>476</v>
      </c>
      <c r="E205">
        <v>8455825059</v>
      </c>
      <c r="F205">
        <v>580</v>
      </c>
    </row>
    <row r="206" spans="1:6">
      <c r="A206" t="s">
        <v>477</v>
      </c>
      <c r="B206" t="s">
        <v>383</v>
      </c>
      <c r="C206" t="s">
        <v>478</v>
      </c>
      <c r="D206" t="s">
        <v>479</v>
      </c>
      <c r="E206">
        <v>7008652523</v>
      </c>
      <c r="F206">
        <v>579</v>
      </c>
    </row>
    <row r="207" spans="1:6">
      <c r="A207" t="s">
        <v>55</v>
      </c>
      <c r="B207" t="s">
        <v>383</v>
      </c>
      <c r="C207" t="s">
        <v>480</v>
      </c>
      <c r="D207" t="s">
        <v>481</v>
      </c>
      <c r="E207">
        <v>7978381223</v>
      </c>
      <c r="F207">
        <v>578</v>
      </c>
    </row>
    <row r="208" spans="1:6">
      <c r="A208" t="s">
        <v>427</v>
      </c>
      <c r="B208" t="s">
        <v>383</v>
      </c>
      <c r="C208" t="s">
        <v>482</v>
      </c>
      <c r="D208" t="s">
        <v>483</v>
      </c>
      <c r="E208">
        <v>9178865705</v>
      </c>
      <c r="F208">
        <v>578</v>
      </c>
    </row>
    <row r="209" spans="1:6">
      <c r="A209" t="s">
        <v>55</v>
      </c>
      <c r="B209" t="s">
        <v>383</v>
      </c>
      <c r="C209" t="s">
        <v>484</v>
      </c>
      <c r="D209" t="s">
        <v>485</v>
      </c>
      <c r="E209">
        <v>6372502996</v>
      </c>
      <c r="F209">
        <v>577</v>
      </c>
    </row>
    <row r="210" spans="1:6">
      <c r="A210" t="s">
        <v>486</v>
      </c>
      <c r="B210" t="s">
        <v>383</v>
      </c>
      <c r="C210" t="s">
        <v>487</v>
      </c>
      <c r="D210" t="s">
        <v>488</v>
      </c>
      <c r="E210" t="s">
        <v>489</v>
      </c>
      <c r="F210">
        <v>577</v>
      </c>
    </row>
    <row r="211" spans="1:6">
      <c r="A211" t="s">
        <v>413</v>
      </c>
      <c r="B211" t="s">
        <v>383</v>
      </c>
      <c r="C211" t="s">
        <v>490</v>
      </c>
      <c r="D211" t="s">
        <v>491</v>
      </c>
      <c r="E211">
        <v>8280221588</v>
      </c>
      <c r="F211">
        <v>576</v>
      </c>
    </row>
    <row r="212" spans="1:6">
      <c r="A212" t="s">
        <v>71</v>
      </c>
      <c r="B212" t="s">
        <v>383</v>
      </c>
      <c r="C212" t="s">
        <v>492</v>
      </c>
      <c r="D212" t="s">
        <v>493</v>
      </c>
      <c r="E212">
        <v>8338862783</v>
      </c>
      <c r="F212">
        <v>576</v>
      </c>
    </row>
    <row r="213" spans="1:6">
      <c r="A213" t="s">
        <v>427</v>
      </c>
      <c r="B213" t="s">
        <v>383</v>
      </c>
      <c r="C213" t="s">
        <v>494</v>
      </c>
      <c r="D213" t="s">
        <v>495</v>
      </c>
      <c r="E213">
        <v>7008420070</v>
      </c>
      <c r="F213">
        <v>576</v>
      </c>
    </row>
    <row r="214" spans="1:6">
      <c r="A214" t="s">
        <v>496</v>
      </c>
      <c r="B214" t="s">
        <v>383</v>
      </c>
      <c r="C214" t="s">
        <v>497</v>
      </c>
      <c r="D214" t="s">
        <v>498</v>
      </c>
      <c r="E214">
        <v>8917596808</v>
      </c>
      <c r="F214">
        <v>575</v>
      </c>
    </row>
    <row r="215" spans="1:6">
      <c r="A215" t="s">
        <v>499</v>
      </c>
      <c r="B215" t="s">
        <v>383</v>
      </c>
      <c r="C215" t="s">
        <v>500</v>
      </c>
      <c r="D215" t="s">
        <v>501</v>
      </c>
      <c r="E215">
        <v>7004209758</v>
      </c>
      <c r="F215">
        <v>575</v>
      </c>
    </row>
    <row r="216" spans="1:6">
      <c r="A216" t="s">
        <v>16</v>
      </c>
      <c r="B216" t="s">
        <v>383</v>
      </c>
      <c r="C216" t="s">
        <v>502</v>
      </c>
      <c r="D216" t="s">
        <v>503</v>
      </c>
      <c r="E216">
        <v>6372536476</v>
      </c>
      <c r="F216">
        <v>574</v>
      </c>
    </row>
    <row r="217" spans="1:6">
      <c r="A217" t="s">
        <v>504</v>
      </c>
      <c r="B217" t="s">
        <v>383</v>
      </c>
      <c r="C217" t="s">
        <v>505</v>
      </c>
      <c r="D217" t="s">
        <v>506</v>
      </c>
      <c r="E217">
        <v>7847027889</v>
      </c>
      <c r="F217">
        <v>574</v>
      </c>
    </row>
    <row r="218" spans="1:6">
      <c r="A218" t="s">
        <v>453</v>
      </c>
      <c r="B218" t="s">
        <v>383</v>
      </c>
      <c r="C218" t="s">
        <v>507</v>
      </c>
      <c r="D218" t="s">
        <v>508</v>
      </c>
      <c r="E218">
        <v>8144734974</v>
      </c>
      <c r="F218">
        <v>573</v>
      </c>
    </row>
    <row r="219" spans="1:6">
      <c r="A219" t="s">
        <v>346</v>
      </c>
      <c r="B219" t="s">
        <v>383</v>
      </c>
      <c r="C219" t="s">
        <v>509</v>
      </c>
      <c r="D219" t="s">
        <v>510</v>
      </c>
      <c r="E219">
        <v>9439393057</v>
      </c>
      <c r="F219">
        <v>573</v>
      </c>
    </row>
    <row r="220" spans="1:6">
      <c r="A220" t="s">
        <v>16</v>
      </c>
      <c r="B220" t="s">
        <v>383</v>
      </c>
      <c r="C220" t="s">
        <v>511</v>
      </c>
      <c r="D220" t="s">
        <v>512</v>
      </c>
      <c r="E220">
        <v>9603686721</v>
      </c>
      <c r="F220">
        <v>571</v>
      </c>
    </row>
    <row r="221" spans="1:6">
      <c r="A221" t="s">
        <v>71</v>
      </c>
      <c r="B221" t="s">
        <v>383</v>
      </c>
      <c r="C221" t="s">
        <v>513</v>
      </c>
      <c r="D221" t="s">
        <v>514</v>
      </c>
      <c r="E221">
        <v>8338869757</v>
      </c>
      <c r="F221">
        <v>571</v>
      </c>
    </row>
    <row r="222" spans="1:6">
      <c r="A222" t="s">
        <v>515</v>
      </c>
      <c r="B222" t="s">
        <v>383</v>
      </c>
      <c r="C222" t="s">
        <v>516</v>
      </c>
      <c r="D222" t="s">
        <v>517</v>
      </c>
      <c r="E222">
        <v>8177239688</v>
      </c>
      <c r="F222">
        <v>571</v>
      </c>
    </row>
    <row r="223" spans="1:6">
      <c r="A223" t="s">
        <v>427</v>
      </c>
      <c r="B223" t="s">
        <v>383</v>
      </c>
      <c r="C223" t="s">
        <v>518</v>
      </c>
      <c r="D223" t="s">
        <v>519</v>
      </c>
      <c r="E223">
        <v>7064007775</v>
      </c>
      <c r="F223">
        <v>570</v>
      </c>
    </row>
    <row r="224" spans="1:6">
      <c r="A224" t="s">
        <v>486</v>
      </c>
      <c r="B224" t="s">
        <v>383</v>
      </c>
      <c r="C224" t="s">
        <v>520</v>
      </c>
      <c r="D224" t="s">
        <v>521</v>
      </c>
      <c r="E224">
        <v>7539006218</v>
      </c>
      <c r="F224">
        <v>570</v>
      </c>
    </row>
    <row r="225" spans="1:6">
      <c r="A225" t="s">
        <v>133</v>
      </c>
      <c r="B225" t="s">
        <v>383</v>
      </c>
      <c r="C225" t="s">
        <v>522</v>
      </c>
      <c r="D225" t="s">
        <v>523</v>
      </c>
      <c r="E225">
        <v>7655984963</v>
      </c>
      <c r="F225">
        <v>569</v>
      </c>
    </row>
    <row r="226" spans="1:6">
      <c r="A226" t="s">
        <v>413</v>
      </c>
      <c r="B226" t="s">
        <v>383</v>
      </c>
      <c r="C226" t="s">
        <v>524</v>
      </c>
      <c r="D226" t="s">
        <v>525</v>
      </c>
      <c r="E226">
        <v>8079842378</v>
      </c>
      <c r="F226">
        <v>568</v>
      </c>
    </row>
    <row r="227" spans="1:6">
      <c r="A227" t="s">
        <v>427</v>
      </c>
      <c r="B227" t="s">
        <v>383</v>
      </c>
      <c r="C227" t="s">
        <v>526</v>
      </c>
      <c r="D227" t="s">
        <v>527</v>
      </c>
      <c r="E227">
        <v>7603999049</v>
      </c>
      <c r="F227">
        <v>568</v>
      </c>
    </row>
    <row r="228" spans="1:6">
      <c r="A228" t="s">
        <v>427</v>
      </c>
      <c r="B228" t="s">
        <v>383</v>
      </c>
      <c r="C228" t="s">
        <v>528</v>
      </c>
      <c r="D228" t="s">
        <v>529</v>
      </c>
      <c r="E228">
        <v>7735453056</v>
      </c>
      <c r="F228">
        <v>568</v>
      </c>
    </row>
    <row r="229" spans="1:6">
      <c r="A229" t="s">
        <v>47</v>
      </c>
      <c r="B229" t="s">
        <v>383</v>
      </c>
      <c r="C229" t="s">
        <v>530</v>
      </c>
      <c r="D229" t="s">
        <v>531</v>
      </c>
      <c r="E229">
        <v>9861528996</v>
      </c>
      <c r="F229">
        <v>567</v>
      </c>
    </row>
    <row r="230" spans="1:6">
      <c r="A230" t="s">
        <v>123</v>
      </c>
      <c r="B230" t="s">
        <v>383</v>
      </c>
      <c r="C230" t="s">
        <v>532</v>
      </c>
      <c r="D230" t="s">
        <v>533</v>
      </c>
      <c r="E230">
        <v>9238568695</v>
      </c>
      <c r="F230">
        <v>566</v>
      </c>
    </row>
    <row r="231" spans="1:6">
      <c r="A231" t="s">
        <v>427</v>
      </c>
      <c r="B231" t="s">
        <v>383</v>
      </c>
      <c r="C231" t="s">
        <v>534</v>
      </c>
      <c r="D231" t="s">
        <v>443</v>
      </c>
      <c r="E231">
        <v>7849053253</v>
      </c>
      <c r="F231">
        <v>566</v>
      </c>
    </row>
    <row r="232" spans="1:6">
      <c r="A232" t="s">
        <v>55</v>
      </c>
      <c r="B232" t="s">
        <v>383</v>
      </c>
      <c r="C232" t="s">
        <v>535</v>
      </c>
      <c r="D232" t="s">
        <v>536</v>
      </c>
      <c r="E232">
        <v>7735507922</v>
      </c>
      <c r="F232">
        <v>565</v>
      </c>
    </row>
    <row r="233" spans="1:6">
      <c r="A233" t="s">
        <v>6</v>
      </c>
      <c r="B233" t="s">
        <v>383</v>
      </c>
      <c r="C233" t="s">
        <v>537</v>
      </c>
      <c r="D233" t="s">
        <v>538</v>
      </c>
      <c r="E233">
        <v>6371612258</v>
      </c>
      <c r="F233">
        <v>565</v>
      </c>
    </row>
    <row r="234" spans="1:6">
      <c r="A234" t="s">
        <v>539</v>
      </c>
      <c r="B234" t="s">
        <v>383</v>
      </c>
      <c r="C234" t="s">
        <v>540</v>
      </c>
      <c r="D234" t="s">
        <v>541</v>
      </c>
      <c r="E234">
        <v>7847884369</v>
      </c>
      <c r="F234">
        <v>565</v>
      </c>
    </row>
    <row r="235" spans="1:6">
      <c r="A235" t="s">
        <v>16</v>
      </c>
      <c r="B235" t="s">
        <v>383</v>
      </c>
      <c r="C235" t="s">
        <v>542</v>
      </c>
      <c r="D235" t="s">
        <v>543</v>
      </c>
      <c r="E235">
        <v>9348322070</v>
      </c>
      <c r="F235">
        <v>564</v>
      </c>
    </row>
    <row r="236" spans="1:6">
      <c r="A236" t="s">
        <v>47</v>
      </c>
      <c r="B236" t="s">
        <v>383</v>
      </c>
      <c r="C236" t="s">
        <v>544</v>
      </c>
      <c r="D236" t="s">
        <v>545</v>
      </c>
      <c r="E236">
        <v>9798937082</v>
      </c>
      <c r="F236">
        <v>564</v>
      </c>
    </row>
    <row r="237" spans="1:6">
      <c r="A237" t="s">
        <v>486</v>
      </c>
      <c r="B237" t="s">
        <v>383</v>
      </c>
      <c r="C237" t="s">
        <v>546</v>
      </c>
      <c r="D237" t="s">
        <v>547</v>
      </c>
      <c r="E237">
        <v>9692290588</v>
      </c>
      <c r="F237">
        <v>564</v>
      </c>
    </row>
    <row r="238" spans="1:6">
      <c r="A238" t="s">
        <v>548</v>
      </c>
      <c r="B238" t="s">
        <v>383</v>
      </c>
      <c r="C238" t="s">
        <v>549</v>
      </c>
      <c r="D238" t="s">
        <v>550</v>
      </c>
      <c r="E238">
        <v>8249217686</v>
      </c>
      <c r="F238">
        <v>564</v>
      </c>
    </row>
    <row r="239" spans="1:6">
      <c r="A239" t="s">
        <v>327</v>
      </c>
      <c r="B239" t="s">
        <v>383</v>
      </c>
      <c r="C239" t="s">
        <v>551</v>
      </c>
      <c r="D239" t="s">
        <v>552</v>
      </c>
      <c r="E239">
        <v>9178600737</v>
      </c>
      <c r="F239">
        <v>563</v>
      </c>
    </row>
    <row r="240" spans="1:6">
      <c r="A240" t="s">
        <v>47</v>
      </c>
      <c r="B240" t="s">
        <v>383</v>
      </c>
      <c r="C240" t="s">
        <v>553</v>
      </c>
      <c r="D240" t="s">
        <v>554</v>
      </c>
      <c r="E240">
        <v>8480910381</v>
      </c>
      <c r="F240">
        <v>563</v>
      </c>
    </row>
    <row r="241" spans="1:6">
      <c r="A241" t="s">
        <v>47</v>
      </c>
      <c r="B241" t="s">
        <v>383</v>
      </c>
      <c r="C241" t="s">
        <v>555</v>
      </c>
      <c r="D241" t="s">
        <v>556</v>
      </c>
      <c r="E241">
        <v>9556703802</v>
      </c>
      <c r="F241">
        <v>563</v>
      </c>
    </row>
    <row r="242" spans="1:6">
      <c r="A242" t="s">
        <v>453</v>
      </c>
      <c r="B242" t="s">
        <v>383</v>
      </c>
      <c r="C242" t="s">
        <v>557</v>
      </c>
      <c r="D242" t="s">
        <v>558</v>
      </c>
      <c r="E242">
        <v>9090111123</v>
      </c>
      <c r="F242">
        <v>563</v>
      </c>
    </row>
    <row r="243" spans="1:6">
      <c r="A243" t="s">
        <v>117</v>
      </c>
      <c r="B243" t="s">
        <v>383</v>
      </c>
      <c r="C243" t="s">
        <v>559</v>
      </c>
      <c r="D243" t="s">
        <v>560</v>
      </c>
      <c r="E243">
        <v>9439216353</v>
      </c>
      <c r="F243">
        <v>563</v>
      </c>
    </row>
    <row r="244" spans="1:6">
      <c r="A244" t="s">
        <v>117</v>
      </c>
      <c r="B244" t="s">
        <v>383</v>
      </c>
      <c r="C244" t="s">
        <v>561</v>
      </c>
      <c r="D244" t="s">
        <v>562</v>
      </c>
      <c r="E244">
        <v>9337563114</v>
      </c>
      <c r="F244">
        <v>563</v>
      </c>
    </row>
    <row r="245" spans="1:6">
      <c r="A245" t="s">
        <v>60</v>
      </c>
      <c r="B245" t="s">
        <v>383</v>
      </c>
      <c r="C245" t="s">
        <v>563</v>
      </c>
      <c r="D245" t="s">
        <v>564</v>
      </c>
      <c r="E245">
        <v>9937704395</v>
      </c>
      <c r="F245">
        <v>563</v>
      </c>
    </row>
    <row r="246" spans="1:6">
      <c r="A246" t="s">
        <v>548</v>
      </c>
      <c r="B246" t="s">
        <v>383</v>
      </c>
      <c r="C246" t="s">
        <v>565</v>
      </c>
      <c r="D246" t="s">
        <v>566</v>
      </c>
      <c r="E246">
        <v>8917667224</v>
      </c>
      <c r="F246">
        <v>563</v>
      </c>
    </row>
    <row r="247" spans="1:6">
      <c r="A247" t="s">
        <v>567</v>
      </c>
      <c r="B247" t="s">
        <v>383</v>
      </c>
      <c r="C247" t="s">
        <v>568</v>
      </c>
      <c r="D247" t="s">
        <v>569</v>
      </c>
      <c r="E247">
        <v>8895345054</v>
      </c>
      <c r="F247">
        <v>562</v>
      </c>
    </row>
    <row r="248" spans="1:6">
      <c r="A248" t="s">
        <v>277</v>
      </c>
      <c r="B248" t="s">
        <v>383</v>
      </c>
      <c r="C248" t="s">
        <v>570</v>
      </c>
      <c r="D248" t="s">
        <v>571</v>
      </c>
      <c r="E248">
        <v>7978904223</v>
      </c>
      <c r="F248">
        <v>562</v>
      </c>
    </row>
    <row r="249" spans="1:6">
      <c r="A249" t="s">
        <v>117</v>
      </c>
      <c r="B249" t="s">
        <v>383</v>
      </c>
      <c r="C249" t="s">
        <v>572</v>
      </c>
      <c r="D249" t="s">
        <v>573</v>
      </c>
      <c r="E249">
        <v>9178420020</v>
      </c>
      <c r="F249">
        <v>561</v>
      </c>
    </row>
    <row r="250" spans="1:6">
      <c r="A250" t="s">
        <v>33</v>
      </c>
      <c r="B250" t="s">
        <v>383</v>
      </c>
      <c r="C250" t="s">
        <v>574</v>
      </c>
      <c r="D250" t="s">
        <v>575</v>
      </c>
      <c r="E250">
        <v>7205491100</v>
      </c>
      <c r="F250">
        <v>560</v>
      </c>
    </row>
    <row r="251" spans="1:6">
      <c r="A251" t="s">
        <v>576</v>
      </c>
      <c r="B251" t="s">
        <v>383</v>
      </c>
      <c r="C251" t="s">
        <v>577</v>
      </c>
      <c r="D251" t="s">
        <v>578</v>
      </c>
      <c r="E251">
        <v>9438374347</v>
      </c>
      <c r="F251">
        <v>560</v>
      </c>
    </row>
    <row r="252" spans="1:6">
      <c r="A252" t="s">
        <v>474</v>
      </c>
      <c r="B252" t="s">
        <v>383</v>
      </c>
      <c r="C252" t="s">
        <v>579</v>
      </c>
      <c r="D252" t="s">
        <v>580</v>
      </c>
      <c r="E252">
        <v>6299302120</v>
      </c>
      <c r="F252">
        <v>560</v>
      </c>
    </row>
    <row r="253" spans="1:6">
      <c r="A253" t="s">
        <v>6</v>
      </c>
      <c r="B253" t="s">
        <v>383</v>
      </c>
      <c r="C253" t="s">
        <v>581</v>
      </c>
      <c r="D253" t="s">
        <v>582</v>
      </c>
      <c r="E253">
        <v>9771976465</v>
      </c>
      <c r="F253">
        <v>558</v>
      </c>
    </row>
    <row r="254" spans="1:6">
      <c r="A254" t="s">
        <v>583</v>
      </c>
      <c r="B254" t="s">
        <v>383</v>
      </c>
      <c r="C254" t="s">
        <v>584</v>
      </c>
      <c r="D254" t="s">
        <v>410</v>
      </c>
      <c r="E254">
        <v>6370191993</v>
      </c>
      <c r="F254">
        <v>558</v>
      </c>
    </row>
    <row r="255" spans="1:6">
      <c r="A255" t="s">
        <v>142</v>
      </c>
      <c r="B255" t="s">
        <v>383</v>
      </c>
      <c r="C255" t="s">
        <v>585</v>
      </c>
      <c r="D255" t="s">
        <v>586</v>
      </c>
      <c r="E255">
        <v>7205944510</v>
      </c>
      <c r="F255">
        <v>558</v>
      </c>
    </row>
    <row r="256" spans="1:6">
      <c r="A256" t="s">
        <v>587</v>
      </c>
      <c r="B256" t="s">
        <v>383</v>
      </c>
      <c r="C256" t="s">
        <v>588</v>
      </c>
      <c r="D256" t="s">
        <v>589</v>
      </c>
      <c r="E256">
        <v>8249635732</v>
      </c>
      <c r="F256">
        <v>558</v>
      </c>
    </row>
    <row r="257" spans="1:6">
      <c r="A257" t="s">
        <v>422</v>
      </c>
      <c r="B257" t="s">
        <v>383</v>
      </c>
      <c r="C257" t="s">
        <v>590</v>
      </c>
      <c r="D257" t="s">
        <v>591</v>
      </c>
      <c r="E257">
        <v>8280563922</v>
      </c>
      <c r="F257">
        <v>558</v>
      </c>
    </row>
    <row r="258" spans="1:6">
      <c r="A258" t="s">
        <v>427</v>
      </c>
      <c r="B258" t="s">
        <v>383</v>
      </c>
      <c r="C258" t="s">
        <v>592</v>
      </c>
      <c r="D258" t="s">
        <v>593</v>
      </c>
      <c r="E258">
        <v>9090839636</v>
      </c>
      <c r="F258">
        <v>558</v>
      </c>
    </row>
    <row r="259" spans="1:6">
      <c r="A259" t="s">
        <v>474</v>
      </c>
      <c r="B259" t="s">
        <v>383</v>
      </c>
      <c r="C259" t="s">
        <v>594</v>
      </c>
      <c r="D259" t="s">
        <v>595</v>
      </c>
      <c r="E259">
        <v>8249034705</v>
      </c>
      <c r="F259">
        <v>558</v>
      </c>
    </row>
    <row r="260" spans="1:6">
      <c r="A260" t="s">
        <v>422</v>
      </c>
      <c r="B260" t="s">
        <v>383</v>
      </c>
      <c r="C260" t="s">
        <v>596</v>
      </c>
      <c r="D260" t="s">
        <v>597</v>
      </c>
      <c r="E260">
        <v>8280564238</v>
      </c>
      <c r="F260">
        <v>557</v>
      </c>
    </row>
    <row r="261" spans="1:6">
      <c r="A261" t="s">
        <v>413</v>
      </c>
      <c r="B261" t="s">
        <v>383</v>
      </c>
      <c r="C261" t="s">
        <v>598</v>
      </c>
      <c r="D261" t="s">
        <v>599</v>
      </c>
      <c r="E261">
        <v>7064827767</v>
      </c>
      <c r="F261">
        <v>556</v>
      </c>
    </row>
    <row r="262" spans="1:6">
      <c r="A262" t="s">
        <v>504</v>
      </c>
      <c r="B262" t="s">
        <v>383</v>
      </c>
      <c r="C262" t="s">
        <v>600</v>
      </c>
      <c r="D262" t="s">
        <v>601</v>
      </c>
      <c r="E262">
        <v>7064039989</v>
      </c>
      <c r="F262">
        <v>556</v>
      </c>
    </row>
    <row r="263" spans="1:6">
      <c r="A263" t="s">
        <v>427</v>
      </c>
      <c r="B263" t="s">
        <v>383</v>
      </c>
      <c r="C263" t="s">
        <v>602</v>
      </c>
      <c r="D263" t="s">
        <v>603</v>
      </c>
      <c r="E263">
        <v>7684871190</v>
      </c>
      <c r="F263">
        <v>556</v>
      </c>
    </row>
    <row r="264" spans="1:6">
      <c r="A264" t="s">
        <v>244</v>
      </c>
      <c r="B264" t="s">
        <v>383</v>
      </c>
      <c r="C264" t="s">
        <v>604</v>
      </c>
      <c r="D264" t="s">
        <v>605</v>
      </c>
      <c r="E264">
        <v>7894010372</v>
      </c>
      <c r="F264">
        <v>555</v>
      </c>
    </row>
    <row r="265" spans="1:6">
      <c r="A265" t="s">
        <v>606</v>
      </c>
      <c r="B265" t="s">
        <v>383</v>
      </c>
      <c r="C265" t="s">
        <v>607</v>
      </c>
      <c r="D265" t="s">
        <v>608</v>
      </c>
      <c r="E265">
        <v>6371775876</v>
      </c>
      <c r="F265">
        <v>554</v>
      </c>
    </row>
    <row r="266" spans="1:6">
      <c r="A266" t="s">
        <v>539</v>
      </c>
      <c r="B266" t="s">
        <v>383</v>
      </c>
      <c r="C266" t="s">
        <v>609</v>
      </c>
      <c r="D266" t="s">
        <v>610</v>
      </c>
      <c r="E266">
        <v>8908569570</v>
      </c>
      <c r="F266">
        <v>554</v>
      </c>
    </row>
    <row r="267" spans="1:6">
      <c r="A267" t="s">
        <v>499</v>
      </c>
      <c r="B267" t="s">
        <v>383</v>
      </c>
      <c r="C267" t="s">
        <v>611</v>
      </c>
      <c r="D267" t="s">
        <v>612</v>
      </c>
      <c r="E267">
        <v>8260427573</v>
      </c>
      <c r="F267">
        <v>553</v>
      </c>
    </row>
    <row r="268" spans="1:6">
      <c r="A268" t="s">
        <v>499</v>
      </c>
      <c r="B268" t="s">
        <v>383</v>
      </c>
      <c r="C268" t="s">
        <v>613</v>
      </c>
      <c r="D268" t="s">
        <v>614</v>
      </c>
      <c r="E268">
        <v>9861459316</v>
      </c>
      <c r="F268">
        <v>553</v>
      </c>
    </row>
    <row r="269" spans="1:6">
      <c r="A269" t="s">
        <v>615</v>
      </c>
      <c r="B269" t="s">
        <v>383</v>
      </c>
      <c r="C269" t="s">
        <v>616</v>
      </c>
      <c r="D269" t="s">
        <v>617</v>
      </c>
      <c r="E269">
        <v>8269556251</v>
      </c>
      <c r="F269">
        <v>552</v>
      </c>
    </row>
    <row r="270" spans="1:6">
      <c r="A270" t="s">
        <v>346</v>
      </c>
      <c r="B270" t="s">
        <v>383</v>
      </c>
      <c r="C270" t="s">
        <v>618</v>
      </c>
      <c r="D270" t="s">
        <v>619</v>
      </c>
      <c r="E270">
        <v>8456015114</v>
      </c>
      <c r="F270">
        <v>552</v>
      </c>
    </row>
    <row r="271" spans="1:6">
      <c r="A271" t="s">
        <v>413</v>
      </c>
      <c r="B271" t="s">
        <v>383</v>
      </c>
      <c r="C271" t="s">
        <v>620</v>
      </c>
      <c r="D271" t="s">
        <v>621</v>
      </c>
      <c r="E271">
        <v>9348756153</v>
      </c>
      <c r="F271">
        <v>551</v>
      </c>
    </row>
    <row r="272" spans="1:6">
      <c r="A272" t="s">
        <v>504</v>
      </c>
      <c r="B272" t="s">
        <v>383</v>
      </c>
      <c r="C272" t="s">
        <v>622</v>
      </c>
      <c r="D272" t="s">
        <v>375</v>
      </c>
      <c r="E272">
        <v>8599816371</v>
      </c>
      <c r="F272">
        <v>551</v>
      </c>
    </row>
    <row r="273" spans="1:6">
      <c r="A273" t="s">
        <v>474</v>
      </c>
      <c r="B273" t="s">
        <v>383</v>
      </c>
      <c r="C273" t="s">
        <v>623</v>
      </c>
      <c r="D273" t="s">
        <v>624</v>
      </c>
      <c r="E273">
        <v>9861771210</v>
      </c>
      <c r="F273">
        <v>551</v>
      </c>
    </row>
    <row r="274" spans="1:6">
      <c r="A274" t="s">
        <v>539</v>
      </c>
      <c r="B274" t="s">
        <v>383</v>
      </c>
      <c r="C274" t="s">
        <v>625</v>
      </c>
      <c r="D274" t="s">
        <v>626</v>
      </c>
      <c r="E274">
        <v>7978137550</v>
      </c>
      <c r="F274">
        <v>550</v>
      </c>
    </row>
    <row r="275" spans="1:6">
      <c r="A275" t="s">
        <v>627</v>
      </c>
      <c r="B275" t="s">
        <v>383</v>
      </c>
      <c r="C275" t="s">
        <v>628</v>
      </c>
      <c r="D275" t="s">
        <v>629</v>
      </c>
      <c r="E275">
        <v>9337043171</v>
      </c>
      <c r="F275">
        <v>550</v>
      </c>
    </row>
    <row r="276" spans="1:6">
      <c r="A276" t="s">
        <v>630</v>
      </c>
      <c r="B276" t="s">
        <v>383</v>
      </c>
      <c r="C276" t="s">
        <v>631</v>
      </c>
      <c r="D276" t="s">
        <v>632</v>
      </c>
      <c r="E276">
        <v>7978355299</v>
      </c>
      <c r="F276">
        <v>549</v>
      </c>
    </row>
    <row r="277" spans="1:6">
      <c r="A277" t="s">
        <v>327</v>
      </c>
      <c r="B277" t="s">
        <v>383</v>
      </c>
      <c r="C277" t="s">
        <v>633</v>
      </c>
      <c r="D277" t="s">
        <v>634</v>
      </c>
      <c r="E277">
        <v>6204207221</v>
      </c>
      <c r="F277">
        <v>549</v>
      </c>
    </row>
    <row r="278" spans="1:6">
      <c r="A278" t="s">
        <v>427</v>
      </c>
      <c r="B278" t="s">
        <v>383</v>
      </c>
      <c r="C278" t="s">
        <v>635</v>
      </c>
      <c r="D278" t="s">
        <v>636</v>
      </c>
      <c r="E278">
        <v>8018071422</v>
      </c>
      <c r="F278">
        <v>549</v>
      </c>
    </row>
    <row r="279" spans="1:6">
      <c r="A279" t="s">
        <v>60</v>
      </c>
      <c r="B279" t="s">
        <v>383</v>
      </c>
      <c r="C279" t="s">
        <v>637</v>
      </c>
      <c r="D279" t="s">
        <v>638</v>
      </c>
      <c r="E279">
        <v>9776913544</v>
      </c>
      <c r="F279">
        <v>549</v>
      </c>
    </row>
    <row r="280" spans="1:6">
      <c r="A280" t="s">
        <v>499</v>
      </c>
      <c r="B280" t="s">
        <v>383</v>
      </c>
      <c r="C280" t="s">
        <v>639</v>
      </c>
      <c r="D280" t="s">
        <v>640</v>
      </c>
      <c r="E280">
        <v>7854069339</v>
      </c>
      <c r="F280">
        <v>549</v>
      </c>
    </row>
    <row r="281" spans="1:6">
      <c r="A281" t="s">
        <v>187</v>
      </c>
      <c r="B281" t="s">
        <v>383</v>
      </c>
      <c r="C281" t="s">
        <v>641</v>
      </c>
      <c r="D281" t="s">
        <v>642</v>
      </c>
      <c r="E281">
        <v>8457841243</v>
      </c>
      <c r="F281">
        <v>548</v>
      </c>
    </row>
    <row r="282" spans="1:6">
      <c r="A282" t="s">
        <v>16</v>
      </c>
      <c r="B282" t="s">
        <v>383</v>
      </c>
      <c r="C282" t="s">
        <v>643</v>
      </c>
      <c r="D282" t="s">
        <v>644</v>
      </c>
      <c r="E282">
        <v>8249420084</v>
      </c>
      <c r="F282">
        <v>548</v>
      </c>
    </row>
    <row r="283" spans="1:6">
      <c r="A283" t="s">
        <v>539</v>
      </c>
      <c r="B283" t="s">
        <v>383</v>
      </c>
      <c r="C283" t="s">
        <v>645</v>
      </c>
      <c r="D283" t="s">
        <v>646</v>
      </c>
      <c r="E283">
        <v>9861339390</v>
      </c>
      <c r="F283">
        <v>547</v>
      </c>
    </row>
    <row r="284" spans="1:6">
      <c r="A284" t="s">
        <v>647</v>
      </c>
      <c r="B284" t="s">
        <v>383</v>
      </c>
      <c r="C284" t="s">
        <v>648</v>
      </c>
      <c r="D284" t="s">
        <v>649</v>
      </c>
      <c r="E284">
        <v>7070666985</v>
      </c>
      <c r="F284">
        <v>547</v>
      </c>
    </row>
    <row r="285" spans="1:6">
      <c r="A285" t="s">
        <v>60</v>
      </c>
      <c r="B285" t="s">
        <v>383</v>
      </c>
      <c r="C285" t="s">
        <v>650</v>
      </c>
      <c r="D285" t="s">
        <v>95</v>
      </c>
      <c r="E285">
        <v>9439219396</v>
      </c>
      <c r="F285">
        <v>547</v>
      </c>
    </row>
    <row r="286" spans="1:6">
      <c r="A286" t="s">
        <v>477</v>
      </c>
      <c r="B286" t="s">
        <v>383</v>
      </c>
      <c r="C286" t="s">
        <v>651</v>
      </c>
      <c r="D286" t="s">
        <v>652</v>
      </c>
      <c r="E286">
        <v>9777930855</v>
      </c>
      <c r="F286">
        <v>546</v>
      </c>
    </row>
    <row r="287" spans="1:6">
      <c r="A287" t="s">
        <v>653</v>
      </c>
      <c r="B287" t="s">
        <v>383</v>
      </c>
      <c r="C287" t="s">
        <v>654</v>
      </c>
      <c r="D287" t="s">
        <v>655</v>
      </c>
      <c r="E287">
        <v>9437337239</v>
      </c>
      <c r="F287">
        <v>545</v>
      </c>
    </row>
    <row r="288" spans="1:6">
      <c r="A288" t="s">
        <v>29</v>
      </c>
      <c r="B288" t="s">
        <v>383</v>
      </c>
      <c r="C288" t="s">
        <v>656</v>
      </c>
      <c r="D288" t="s">
        <v>657</v>
      </c>
      <c r="E288">
        <v>9937198471</v>
      </c>
      <c r="F288">
        <v>545</v>
      </c>
    </row>
    <row r="289" spans="1:6">
      <c r="A289" t="s">
        <v>606</v>
      </c>
      <c r="B289" t="s">
        <v>383</v>
      </c>
      <c r="C289" t="s">
        <v>658</v>
      </c>
      <c r="D289" t="s">
        <v>659</v>
      </c>
      <c r="E289">
        <v>9438627370</v>
      </c>
      <c r="F289">
        <v>545</v>
      </c>
    </row>
    <row r="290" spans="1:6">
      <c r="A290" t="s">
        <v>78</v>
      </c>
      <c r="B290" t="s">
        <v>660</v>
      </c>
      <c r="C290" t="s">
        <v>661</v>
      </c>
      <c r="D290" t="s">
        <v>662</v>
      </c>
      <c r="E290">
        <v>9178383869</v>
      </c>
      <c r="F290">
        <v>643</v>
      </c>
    </row>
    <row r="291" spans="1:6">
      <c r="A291" t="s">
        <v>78</v>
      </c>
      <c r="B291" t="s">
        <v>660</v>
      </c>
      <c r="C291" t="s">
        <v>663</v>
      </c>
      <c r="D291" t="s">
        <v>664</v>
      </c>
      <c r="E291">
        <v>9438759950</v>
      </c>
      <c r="F291">
        <v>640</v>
      </c>
    </row>
    <row r="292" spans="1:6">
      <c r="A292" t="s">
        <v>78</v>
      </c>
      <c r="B292" t="s">
        <v>660</v>
      </c>
      <c r="C292" t="s">
        <v>665</v>
      </c>
      <c r="D292" t="s">
        <v>666</v>
      </c>
      <c r="E292">
        <v>9124181189</v>
      </c>
      <c r="F292">
        <v>637</v>
      </c>
    </row>
    <row r="293" spans="1:6">
      <c r="A293" t="s">
        <v>112</v>
      </c>
      <c r="B293" t="s">
        <v>660</v>
      </c>
      <c r="C293" t="s">
        <v>667</v>
      </c>
      <c r="D293" t="s">
        <v>668</v>
      </c>
      <c r="E293">
        <v>9439702610</v>
      </c>
      <c r="F293">
        <v>627</v>
      </c>
    </row>
    <row r="294" spans="1:6">
      <c r="A294" t="s">
        <v>78</v>
      </c>
      <c r="B294" t="s">
        <v>660</v>
      </c>
      <c r="C294" t="s">
        <v>669</v>
      </c>
      <c r="D294" t="s">
        <v>670</v>
      </c>
      <c r="E294">
        <v>9078443141</v>
      </c>
      <c r="F294">
        <v>624</v>
      </c>
    </row>
    <row r="295" spans="1:6">
      <c r="A295" t="s">
        <v>78</v>
      </c>
      <c r="B295" t="s">
        <v>660</v>
      </c>
      <c r="C295" t="s">
        <v>671</v>
      </c>
      <c r="D295" t="s">
        <v>672</v>
      </c>
      <c r="E295">
        <v>9348218192</v>
      </c>
      <c r="F295">
        <v>617</v>
      </c>
    </row>
    <row r="296" spans="1:6">
      <c r="A296" t="s">
        <v>322</v>
      </c>
      <c r="B296" t="s">
        <v>660</v>
      </c>
      <c r="C296" t="s">
        <v>673</v>
      </c>
      <c r="D296" t="s">
        <v>674</v>
      </c>
      <c r="E296">
        <v>9078066320</v>
      </c>
      <c r="F296">
        <v>613</v>
      </c>
    </row>
    <row r="297" spans="1:6">
      <c r="A297" t="s">
        <v>78</v>
      </c>
      <c r="B297" t="s">
        <v>660</v>
      </c>
      <c r="C297" t="s">
        <v>675</v>
      </c>
      <c r="D297" t="s">
        <v>676</v>
      </c>
      <c r="E297">
        <v>6371680381</v>
      </c>
      <c r="F297">
        <v>613</v>
      </c>
    </row>
    <row r="298" spans="1:6">
      <c r="A298" t="s">
        <v>117</v>
      </c>
      <c r="B298" t="s">
        <v>660</v>
      </c>
      <c r="C298" t="s">
        <v>677</v>
      </c>
      <c r="D298" t="s">
        <v>101</v>
      </c>
      <c r="E298">
        <v>9861538202</v>
      </c>
      <c r="F298">
        <v>611</v>
      </c>
    </row>
    <row r="299" spans="1:6">
      <c r="A299" t="s">
        <v>78</v>
      </c>
      <c r="B299" t="s">
        <v>660</v>
      </c>
      <c r="C299" t="s">
        <v>678</v>
      </c>
      <c r="D299" t="s">
        <v>679</v>
      </c>
      <c r="E299">
        <v>8249916560</v>
      </c>
      <c r="F299">
        <v>609</v>
      </c>
    </row>
    <row r="300" spans="1:6">
      <c r="A300" t="s">
        <v>277</v>
      </c>
      <c r="B300" t="s">
        <v>660</v>
      </c>
      <c r="C300" t="s">
        <v>680</v>
      </c>
      <c r="D300" t="s">
        <v>681</v>
      </c>
      <c r="E300">
        <v>6370180397</v>
      </c>
      <c r="F300">
        <v>608</v>
      </c>
    </row>
    <row r="301" spans="1:6">
      <c r="A301" t="s">
        <v>682</v>
      </c>
      <c r="B301" t="s">
        <v>660</v>
      </c>
      <c r="C301" t="s">
        <v>683</v>
      </c>
      <c r="D301" t="s">
        <v>684</v>
      </c>
      <c r="E301">
        <v>6371083189</v>
      </c>
      <c r="F301">
        <v>606</v>
      </c>
    </row>
    <row r="302" spans="1:6">
      <c r="A302" t="s">
        <v>117</v>
      </c>
      <c r="B302" t="s">
        <v>660</v>
      </c>
      <c r="C302" t="s">
        <v>685</v>
      </c>
      <c r="D302" t="s">
        <v>686</v>
      </c>
      <c r="E302">
        <v>9398234125</v>
      </c>
      <c r="F302">
        <v>599</v>
      </c>
    </row>
    <row r="303" spans="1:6">
      <c r="A303" t="s">
        <v>142</v>
      </c>
      <c r="B303" t="s">
        <v>660</v>
      </c>
      <c r="C303" t="s">
        <v>687</v>
      </c>
      <c r="D303" t="s">
        <v>688</v>
      </c>
      <c r="E303">
        <v>9337033214</v>
      </c>
      <c r="F303">
        <v>597</v>
      </c>
    </row>
    <row r="304" spans="1:6">
      <c r="A304" t="s">
        <v>453</v>
      </c>
      <c r="B304" t="s">
        <v>660</v>
      </c>
      <c r="C304" t="s">
        <v>689</v>
      </c>
      <c r="D304" t="s">
        <v>690</v>
      </c>
      <c r="E304">
        <v>7894641024</v>
      </c>
      <c r="F304">
        <v>597</v>
      </c>
    </row>
    <row r="305" spans="1:6">
      <c r="A305" t="s">
        <v>682</v>
      </c>
      <c r="B305" t="s">
        <v>660</v>
      </c>
      <c r="C305" t="s">
        <v>691</v>
      </c>
      <c r="D305" t="s">
        <v>692</v>
      </c>
      <c r="E305">
        <v>6371614369</v>
      </c>
      <c r="F305">
        <v>595</v>
      </c>
    </row>
    <row r="306" spans="1:6">
      <c r="A306" t="s">
        <v>117</v>
      </c>
      <c r="B306" t="s">
        <v>660</v>
      </c>
      <c r="C306" t="s">
        <v>693</v>
      </c>
      <c r="D306" t="s">
        <v>694</v>
      </c>
      <c r="E306">
        <v>8327767306</v>
      </c>
      <c r="F306">
        <v>591</v>
      </c>
    </row>
    <row r="307" spans="1:6">
      <c r="A307" t="s">
        <v>117</v>
      </c>
      <c r="B307" t="s">
        <v>660</v>
      </c>
      <c r="C307" t="s">
        <v>695</v>
      </c>
      <c r="D307" t="s">
        <v>696</v>
      </c>
      <c r="E307">
        <v>7077680417</v>
      </c>
      <c r="F307">
        <v>591</v>
      </c>
    </row>
    <row r="308" spans="1:6">
      <c r="A308" t="s">
        <v>123</v>
      </c>
      <c r="B308" t="s">
        <v>660</v>
      </c>
      <c r="C308" t="s">
        <v>697</v>
      </c>
      <c r="D308" t="s">
        <v>698</v>
      </c>
      <c r="E308">
        <v>9438047453</v>
      </c>
      <c r="F308">
        <v>590</v>
      </c>
    </row>
    <row r="309" spans="1:6">
      <c r="A309" t="s">
        <v>682</v>
      </c>
      <c r="B309" t="s">
        <v>660</v>
      </c>
      <c r="C309" t="s">
        <v>699</v>
      </c>
      <c r="D309" t="s">
        <v>700</v>
      </c>
      <c r="E309">
        <v>8637267580</v>
      </c>
      <c r="F309">
        <v>590</v>
      </c>
    </row>
    <row r="310" spans="1:6">
      <c r="A310" t="s">
        <v>701</v>
      </c>
      <c r="B310" t="s">
        <v>660</v>
      </c>
      <c r="C310" t="s">
        <v>702</v>
      </c>
      <c r="D310" t="s">
        <v>703</v>
      </c>
      <c r="E310">
        <v>8908223399</v>
      </c>
      <c r="F310">
        <v>589</v>
      </c>
    </row>
    <row r="311" spans="1:6">
      <c r="A311" t="s">
        <v>52</v>
      </c>
      <c r="B311" t="s">
        <v>660</v>
      </c>
      <c r="C311" t="s">
        <v>704</v>
      </c>
      <c r="D311" t="s">
        <v>705</v>
      </c>
      <c r="E311">
        <v>9337566967</v>
      </c>
      <c r="F311">
        <v>588</v>
      </c>
    </row>
    <row r="312" spans="1:6">
      <c r="A312" t="s">
        <v>123</v>
      </c>
      <c r="B312" t="s">
        <v>660</v>
      </c>
      <c r="C312" t="s">
        <v>706</v>
      </c>
      <c r="D312" t="s">
        <v>707</v>
      </c>
      <c r="E312">
        <v>8456803250</v>
      </c>
      <c r="F312">
        <v>588</v>
      </c>
    </row>
    <row r="313" spans="1:6">
      <c r="A313" t="s">
        <v>277</v>
      </c>
      <c r="B313" t="s">
        <v>660</v>
      </c>
      <c r="C313" t="s">
        <v>708</v>
      </c>
      <c r="D313" t="s">
        <v>709</v>
      </c>
      <c r="E313">
        <v>8249050127</v>
      </c>
      <c r="F313">
        <v>588</v>
      </c>
    </row>
    <row r="314" spans="1:6">
      <c r="A314" t="s">
        <v>474</v>
      </c>
      <c r="B314" t="s">
        <v>660</v>
      </c>
      <c r="C314" t="s">
        <v>710</v>
      </c>
      <c r="D314" t="s">
        <v>711</v>
      </c>
      <c r="E314">
        <v>9940800790</v>
      </c>
      <c r="F314">
        <v>587</v>
      </c>
    </row>
    <row r="315" spans="1:6">
      <c r="A315" t="s">
        <v>6</v>
      </c>
      <c r="B315" t="s">
        <v>660</v>
      </c>
      <c r="C315" t="s">
        <v>712</v>
      </c>
      <c r="D315" t="s">
        <v>713</v>
      </c>
      <c r="E315">
        <v>9178190263</v>
      </c>
      <c r="F315">
        <v>586</v>
      </c>
    </row>
    <row r="316" spans="1:6">
      <c r="A316" t="s">
        <v>298</v>
      </c>
      <c r="B316" t="s">
        <v>660</v>
      </c>
      <c r="C316" t="s">
        <v>714</v>
      </c>
      <c r="D316" t="s">
        <v>715</v>
      </c>
      <c r="E316">
        <v>7008162956</v>
      </c>
      <c r="F316">
        <v>586</v>
      </c>
    </row>
    <row r="317" spans="1:6">
      <c r="A317" t="s">
        <v>701</v>
      </c>
      <c r="B317" t="s">
        <v>660</v>
      </c>
      <c r="C317" t="s">
        <v>716</v>
      </c>
      <c r="D317" t="s">
        <v>717</v>
      </c>
      <c r="E317">
        <v>9668679417</v>
      </c>
      <c r="F317">
        <v>585</v>
      </c>
    </row>
    <row r="318" spans="1:6">
      <c r="A318" t="s">
        <v>630</v>
      </c>
      <c r="B318" t="s">
        <v>660</v>
      </c>
      <c r="C318" t="s">
        <v>718</v>
      </c>
      <c r="D318" t="s">
        <v>719</v>
      </c>
      <c r="E318">
        <v>9937279285</v>
      </c>
      <c r="F318">
        <v>584</v>
      </c>
    </row>
    <row r="319" spans="1:6">
      <c r="A319" t="s">
        <v>89</v>
      </c>
      <c r="B319" t="s">
        <v>660</v>
      </c>
      <c r="C319" t="s">
        <v>720</v>
      </c>
      <c r="D319" t="s">
        <v>721</v>
      </c>
      <c r="E319">
        <v>6370999904</v>
      </c>
      <c r="F319">
        <v>584</v>
      </c>
    </row>
    <row r="320" spans="1:6">
      <c r="A320" t="s">
        <v>6</v>
      </c>
      <c r="B320" t="s">
        <v>660</v>
      </c>
      <c r="C320" t="s">
        <v>722</v>
      </c>
      <c r="D320" t="s">
        <v>723</v>
      </c>
      <c r="E320">
        <v>6370435733</v>
      </c>
      <c r="F320">
        <v>583</v>
      </c>
    </row>
    <row r="321" spans="1:6">
      <c r="A321" t="s">
        <v>298</v>
      </c>
      <c r="B321" t="s">
        <v>660</v>
      </c>
      <c r="C321" t="s">
        <v>724</v>
      </c>
      <c r="D321" t="s">
        <v>725</v>
      </c>
      <c r="E321">
        <v>7978535410</v>
      </c>
      <c r="F321">
        <v>583</v>
      </c>
    </row>
    <row r="322" spans="1:6">
      <c r="A322" t="s">
        <v>726</v>
      </c>
      <c r="B322" t="s">
        <v>660</v>
      </c>
      <c r="C322" t="s">
        <v>727</v>
      </c>
      <c r="D322" t="s">
        <v>728</v>
      </c>
      <c r="E322">
        <v>9040801369</v>
      </c>
      <c r="F322">
        <v>582</v>
      </c>
    </row>
    <row r="323" spans="1:6">
      <c r="A323" t="s">
        <v>682</v>
      </c>
      <c r="B323" t="s">
        <v>660</v>
      </c>
      <c r="C323" t="s">
        <v>729</v>
      </c>
      <c r="D323" t="s">
        <v>730</v>
      </c>
      <c r="E323">
        <v>7657021844</v>
      </c>
      <c r="F323">
        <v>582</v>
      </c>
    </row>
    <row r="324" spans="1:6">
      <c r="A324" t="s">
        <v>187</v>
      </c>
      <c r="B324" t="s">
        <v>660</v>
      </c>
      <c r="C324" t="s">
        <v>731</v>
      </c>
      <c r="D324" t="s">
        <v>732</v>
      </c>
      <c r="E324">
        <v>8637288274</v>
      </c>
      <c r="F324">
        <v>581</v>
      </c>
    </row>
    <row r="325" spans="1:6">
      <c r="A325" t="s">
        <v>6</v>
      </c>
      <c r="B325" t="s">
        <v>660</v>
      </c>
      <c r="C325" t="s">
        <v>733</v>
      </c>
      <c r="D325" t="s">
        <v>734</v>
      </c>
      <c r="E325">
        <v>7735876081</v>
      </c>
      <c r="F325">
        <v>581</v>
      </c>
    </row>
    <row r="326" spans="1:6">
      <c r="A326" t="s">
        <v>413</v>
      </c>
      <c r="B326" t="s">
        <v>660</v>
      </c>
      <c r="C326" t="s">
        <v>735</v>
      </c>
      <c r="D326" t="s">
        <v>736</v>
      </c>
      <c r="E326">
        <v>7008322073</v>
      </c>
      <c r="F326">
        <v>580</v>
      </c>
    </row>
    <row r="327" spans="1:6">
      <c r="A327" t="s">
        <v>413</v>
      </c>
      <c r="B327" t="s">
        <v>660</v>
      </c>
      <c r="C327" t="s">
        <v>737</v>
      </c>
      <c r="D327" t="s">
        <v>738</v>
      </c>
      <c r="E327">
        <v>8280221988</v>
      </c>
      <c r="F327">
        <v>579</v>
      </c>
    </row>
    <row r="328" spans="1:6">
      <c r="A328" t="s">
        <v>123</v>
      </c>
      <c r="B328" t="s">
        <v>660</v>
      </c>
      <c r="C328" t="s">
        <v>739</v>
      </c>
      <c r="D328" t="s">
        <v>740</v>
      </c>
      <c r="E328">
        <v>7854824581</v>
      </c>
      <c r="F328">
        <v>579</v>
      </c>
    </row>
    <row r="329" spans="1:6">
      <c r="A329" t="s">
        <v>701</v>
      </c>
      <c r="B329" t="s">
        <v>660</v>
      </c>
      <c r="C329" t="s">
        <v>741</v>
      </c>
      <c r="D329" t="s">
        <v>742</v>
      </c>
      <c r="E329">
        <v>8260970626</v>
      </c>
      <c r="F329">
        <v>576</v>
      </c>
    </row>
    <row r="330" spans="1:6">
      <c r="A330" t="s">
        <v>701</v>
      </c>
      <c r="B330" t="s">
        <v>660</v>
      </c>
      <c r="C330" t="s">
        <v>743</v>
      </c>
      <c r="D330" t="s">
        <v>744</v>
      </c>
      <c r="E330">
        <v>9348764110</v>
      </c>
      <c r="F330">
        <v>576</v>
      </c>
    </row>
    <row r="331" spans="1:6">
      <c r="A331" t="s">
        <v>745</v>
      </c>
      <c r="B331" t="s">
        <v>660</v>
      </c>
      <c r="C331" t="s">
        <v>746</v>
      </c>
      <c r="D331" t="s">
        <v>747</v>
      </c>
      <c r="E331">
        <v>8917368103</v>
      </c>
      <c r="F331">
        <v>575</v>
      </c>
    </row>
    <row r="332" spans="1:6">
      <c r="A332" t="s">
        <v>539</v>
      </c>
      <c r="B332" t="s">
        <v>660</v>
      </c>
      <c r="C332" t="s">
        <v>748</v>
      </c>
      <c r="D332" t="s">
        <v>749</v>
      </c>
      <c r="E332">
        <v>7064267886</v>
      </c>
      <c r="F332">
        <v>574</v>
      </c>
    </row>
    <row r="333" spans="1:6">
      <c r="A333" t="s">
        <v>142</v>
      </c>
      <c r="B333" t="s">
        <v>660</v>
      </c>
      <c r="C333" t="s">
        <v>750</v>
      </c>
      <c r="D333" t="s">
        <v>751</v>
      </c>
      <c r="E333">
        <v>7008596673</v>
      </c>
      <c r="F333">
        <v>571</v>
      </c>
    </row>
    <row r="334" spans="1:6">
      <c r="A334" t="s">
        <v>682</v>
      </c>
      <c r="B334" t="s">
        <v>660</v>
      </c>
      <c r="C334" t="s">
        <v>752</v>
      </c>
      <c r="D334" t="s">
        <v>753</v>
      </c>
      <c r="E334">
        <v>9348996809</v>
      </c>
      <c r="F334">
        <v>570</v>
      </c>
    </row>
    <row r="335" spans="1:6">
      <c r="A335" t="s">
        <v>117</v>
      </c>
      <c r="B335" t="s">
        <v>660</v>
      </c>
      <c r="C335" t="s">
        <v>754</v>
      </c>
      <c r="D335" t="s">
        <v>755</v>
      </c>
      <c r="E335">
        <v>9776980449</v>
      </c>
      <c r="F335">
        <v>570</v>
      </c>
    </row>
    <row r="336" spans="1:6">
      <c r="A336" t="s">
        <v>89</v>
      </c>
      <c r="B336" t="s">
        <v>660</v>
      </c>
      <c r="C336" t="s">
        <v>756</v>
      </c>
      <c r="D336" t="s">
        <v>757</v>
      </c>
      <c r="E336">
        <v>9937490374</v>
      </c>
      <c r="F336">
        <v>569</v>
      </c>
    </row>
    <row r="337" spans="1:6">
      <c r="A337" t="s">
        <v>175</v>
      </c>
      <c r="B337" t="s">
        <v>660</v>
      </c>
      <c r="C337" t="s">
        <v>758</v>
      </c>
      <c r="D337" t="s">
        <v>759</v>
      </c>
      <c r="E337">
        <v>7735522702</v>
      </c>
      <c r="F337">
        <v>569</v>
      </c>
    </row>
    <row r="338" spans="1:6">
      <c r="A338" t="s">
        <v>474</v>
      </c>
      <c r="B338" t="s">
        <v>660</v>
      </c>
      <c r="C338" t="s">
        <v>760</v>
      </c>
      <c r="D338" t="s">
        <v>761</v>
      </c>
      <c r="E338">
        <v>7077973758</v>
      </c>
      <c r="F338">
        <v>569</v>
      </c>
    </row>
    <row r="339" spans="1:6">
      <c r="A339" t="s">
        <v>474</v>
      </c>
      <c r="B339" t="s">
        <v>660</v>
      </c>
      <c r="C339" t="s">
        <v>762</v>
      </c>
      <c r="D339" t="s">
        <v>763</v>
      </c>
      <c r="E339">
        <v>9178095308</v>
      </c>
      <c r="F339">
        <v>569</v>
      </c>
    </row>
    <row r="340" spans="1:6">
      <c r="A340" t="s">
        <v>6</v>
      </c>
      <c r="B340" t="s">
        <v>660</v>
      </c>
      <c r="C340" t="s">
        <v>764</v>
      </c>
      <c r="D340" t="s">
        <v>765</v>
      </c>
      <c r="E340">
        <v>7077109467</v>
      </c>
      <c r="F340">
        <v>568</v>
      </c>
    </row>
    <row r="341" spans="1:6">
      <c r="A341" t="s">
        <v>630</v>
      </c>
      <c r="B341" t="s">
        <v>660</v>
      </c>
      <c r="C341" t="s">
        <v>766</v>
      </c>
      <c r="D341" t="s">
        <v>767</v>
      </c>
      <c r="E341">
        <v>9777490900</v>
      </c>
      <c r="F341">
        <v>568</v>
      </c>
    </row>
    <row r="342" spans="1:6">
      <c r="A342" t="s">
        <v>630</v>
      </c>
      <c r="B342" t="s">
        <v>660</v>
      </c>
      <c r="C342" t="s">
        <v>768</v>
      </c>
      <c r="D342" t="s">
        <v>769</v>
      </c>
      <c r="E342">
        <v>9861291051</v>
      </c>
      <c r="F342">
        <v>568</v>
      </c>
    </row>
    <row r="343" spans="1:6">
      <c r="A343" t="s">
        <v>770</v>
      </c>
      <c r="B343" t="s">
        <v>660</v>
      </c>
      <c r="C343" t="s">
        <v>771</v>
      </c>
      <c r="D343" t="s">
        <v>772</v>
      </c>
      <c r="E343">
        <v>8327737977</v>
      </c>
      <c r="F343">
        <v>568</v>
      </c>
    </row>
    <row r="344" spans="1:6">
      <c r="A344" t="s">
        <v>453</v>
      </c>
      <c r="B344" t="s">
        <v>660</v>
      </c>
      <c r="C344" t="s">
        <v>773</v>
      </c>
      <c r="D344" t="s">
        <v>774</v>
      </c>
      <c r="E344">
        <v>9337762965</v>
      </c>
      <c r="F344">
        <v>567</v>
      </c>
    </row>
    <row r="345" spans="1:6">
      <c r="A345" t="s">
        <v>775</v>
      </c>
      <c r="B345" t="s">
        <v>660</v>
      </c>
      <c r="C345" t="s">
        <v>776</v>
      </c>
      <c r="D345" t="s">
        <v>777</v>
      </c>
      <c r="E345">
        <v>9861666560</v>
      </c>
      <c r="F345">
        <v>567</v>
      </c>
    </row>
    <row r="346" spans="1:6">
      <c r="A346" t="s">
        <v>701</v>
      </c>
      <c r="B346" t="s">
        <v>660</v>
      </c>
      <c r="C346" t="s">
        <v>778</v>
      </c>
      <c r="D346" t="s">
        <v>779</v>
      </c>
      <c r="E346">
        <v>7205937687</v>
      </c>
      <c r="F346">
        <v>566</v>
      </c>
    </row>
    <row r="347" spans="1:6">
      <c r="A347" t="s">
        <v>52</v>
      </c>
      <c r="B347" t="s">
        <v>660</v>
      </c>
      <c r="C347" t="s">
        <v>780</v>
      </c>
      <c r="D347" t="s">
        <v>781</v>
      </c>
      <c r="E347">
        <v>7978066352</v>
      </c>
      <c r="F347">
        <v>565</v>
      </c>
    </row>
    <row r="348" spans="1:6">
      <c r="A348" t="s">
        <v>6</v>
      </c>
      <c r="B348" t="s">
        <v>660</v>
      </c>
      <c r="C348" t="s">
        <v>782</v>
      </c>
      <c r="D348" t="s">
        <v>783</v>
      </c>
      <c r="E348">
        <v>9861273389</v>
      </c>
      <c r="F348">
        <v>564</v>
      </c>
    </row>
    <row r="349" spans="1:6">
      <c r="A349" t="s">
        <v>745</v>
      </c>
      <c r="B349" t="s">
        <v>660</v>
      </c>
      <c r="C349" t="s">
        <v>784</v>
      </c>
      <c r="D349" t="s">
        <v>785</v>
      </c>
      <c r="E349">
        <v>6371619026</v>
      </c>
      <c r="F349">
        <v>563</v>
      </c>
    </row>
    <row r="350" spans="1:6">
      <c r="A350" t="s">
        <v>786</v>
      </c>
      <c r="B350" t="s">
        <v>660</v>
      </c>
      <c r="C350" t="s">
        <v>787</v>
      </c>
      <c r="D350" t="s">
        <v>788</v>
      </c>
      <c r="E350">
        <v>9437935222</v>
      </c>
      <c r="F350">
        <v>563</v>
      </c>
    </row>
    <row r="351" spans="1:6">
      <c r="A351" t="s">
        <v>123</v>
      </c>
      <c r="B351" t="s">
        <v>660</v>
      </c>
      <c r="C351" t="s">
        <v>789</v>
      </c>
      <c r="D351" t="s">
        <v>790</v>
      </c>
      <c r="E351">
        <v>9078893441</v>
      </c>
      <c r="F351">
        <v>562</v>
      </c>
    </row>
    <row r="352" spans="1:6">
      <c r="A352" t="s">
        <v>117</v>
      </c>
      <c r="B352" t="s">
        <v>660</v>
      </c>
      <c r="C352" t="s">
        <v>791</v>
      </c>
      <c r="D352" t="s">
        <v>792</v>
      </c>
      <c r="E352">
        <v>7852951093</v>
      </c>
      <c r="F352">
        <v>562</v>
      </c>
    </row>
    <row r="353" spans="1:6">
      <c r="A353" t="s">
        <v>567</v>
      </c>
      <c r="B353" t="s">
        <v>660</v>
      </c>
      <c r="C353" t="s">
        <v>793</v>
      </c>
      <c r="D353" t="s">
        <v>794</v>
      </c>
      <c r="E353">
        <v>6372035591</v>
      </c>
      <c r="F353">
        <v>560</v>
      </c>
    </row>
    <row r="354" spans="1:6">
      <c r="A354" t="s">
        <v>6</v>
      </c>
      <c r="B354" t="s">
        <v>660</v>
      </c>
      <c r="C354" t="s">
        <v>795</v>
      </c>
      <c r="D354" t="s">
        <v>796</v>
      </c>
      <c r="E354">
        <v>8658234291</v>
      </c>
      <c r="F354">
        <v>559</v>
      </c>
    </row>
    <row r="355" spans="1:6">
      <c r="A355" t="s">
        <v>6</v>
      </c>
      <c r="B355" t="s">
        <v>660</v>
      </c>
      <c r="C355" t="s">
        <v>797</v>
      </c>
      <c r="D355" t="s">
        <v>798</v>
      </c>
      <c r="E355">
        <v>7853977862</v>
      </c>
      <c r="F355">
        <v>559</v>
      </c>
    </row>
    <row r="356" spans="1:6">
      <c r="A356" t="s">
        <v>175</v>
      </c>
      <c r="B356" t="s">
        <v>660</v>
      </c>
      <c r="C356" t="s">
        <v>799</v>
      </c>
      <c r="D356" t="s">
        <v>800</v>
      </c>
      <c r="E356">
        <v>6370725158</v>
      </c>
      <c r="F356">
        <v>559</v>
      </c>
    </row>
    <row r="357" spans="1:6">
      <c r="A357" t="s">
        <v>474</v>
      </c>
      <c r="B357" t="s">
        <v>660</v>
      </c>
      <c r="C357" t="s">
        <v>801</v>
      </c>
      <c r="D357" t="s">
        <v>802</v>
      </c>
      <c r="E357">
        <v>7853042735</v>
      </c>
      <c r="F357">
        <v>559</v>
      </c>
    </row>
    <row r="358" spans="1:6">
      <c r="A358" t="s">
        <v>474</v>
      </c>
      <c r="B358" t="s">
        <v>660</v>
      </c>
      <c r="C358" t="s">
        <v>803</v>
      </c>
      <c r="D358" t="s">
        <v>804</v>
      </c>
      <c r="E358">
        <v>8917218093</v>
      </c>
      <c r="F358">
        <v>559</v>
      </c>
    </row>
    <row r="359" spans="1:6">
      <c r="A359" t="s">
        <v>298</v>
      </c>
      <c r="B359" t="s">
        <v>660</v>
      </c>
      <c r="C359" t="s">
        <v>805</v>
      </c>
      <c r="D359" t="s">
        <v>806</v>
      </c>
      <c r="E359">
        <v>7008357774</v>
      </c>
      <c r="F359">
        <v>558</v>
      </c>
    </row>
    <row r="360" spans="1:6">
      <c r="A360" t="s">
        <v>133</v>
      </c>
      <c r="B360" t="s">
        <v>660</v>
      </c>
      <c r="C360" t="s">
        <v>807</v>
      </c>
      <c r="D360" t="s">
        <v>32</v>
      </c>
      <c r="E360">
        <v>9337387375</v>
      </c>
      <c r="F360">
        <v>558</v>
      </c>
    </row>
    <row r="361" spans="1:6">
      <c r="A361" t="s">
        <v>117</v>
      </c>
      <c r="B361" t="s">
        <v>660</v>
      </c>
      <c r="C361" t="s">
        <v>808</v>
      </c>
      <c r="D361" t="s">
        <v>809</v>
      </c>
      <c r="E361">
        <v>8637230655</v>
      </c>
      <c r="F361">
        <v>558</v>
      </c>
    </row>
    <row r="362" spans="1:6">
      <c r="A362" t="s">
        <v>539</v>
      </c>
      <c r="B362" t="s">
        <v>660</v>
      </c>
      <c r="C362" t="s">
        <v>810</v>
      </c>
      <c r="D362" t="s">
        <v>811</v>
      </c>
      <c r="E362">
        <v>9348690398</v>
      </c>
      <c r="F362">
        <v>558</v>
      </c>
    </row>
    <row r="363" spans="1:6">
      <c r="A363" t="s">
        <v>6</v>
      </c>
      <c r="B363" t="s">
        <v>660</v>
      </c>
      <c r="C363" t="s">
        <v>812</v>
      </c>
      <c r="D363" t="s">
        <v>813</v>
      </c>
      <c r="E363">
        <v>7077940787</v>
      </c>
      <c r="F363">
        <v>557</v>
      </c>
    </row>
    <row r="364" spans="1:6">
      <c r="A364" t="s">
        <v>322</v>
      </c>
      <c r="B364" t="s">
        <v>660</v>
      </c>
      <c r="C364" t="s">
        <v>814</v>
      </c>
      <c r="D364" t="s">
        <v>815</v>
      </c>
      <c r="E364">
        <v>9348417725</v>
      </c>
      <c r="F364">
        <v>557</v>
      </c>
    </row>
    <row r="365" spans="1:6">
      <c r="A365" t="s">
        <v>474</v>
      </c>
      <c r="B365" t="s">
        <v>660</v>
      </c>
      <c r="C365" t="s">
        <v>816</v>
      </c>
      <c r="D365" t="s">
        <v>817</v>
      </c>
      <c r="E365">
        <v>9337642895</v>
      </c>
      <c r="F365">
        <v>557</v>
      </c>
    </row>
    <row r="366" spans="1:6">
      <c r="A366" t="s">
        <v>818</v>
      </c>
      <c r="B366" t="s">
        <v>660</v>
      </c>
      <c r="C366" t="s">
        <v>819</v>
      </c>
      <c r="D366" t="s">
        <v>820</v>
      </c>
      <c r="E366">
        <v>8114908859</v>
      </c>
      <c r="F366">
        <v>556</v>
      </c>
    </row>
    <row r="367" spans="1:6">
      <c r="A367" t="s">
        <v>474</v>
      </c>
      <c r="B367" t="s">
        <v>660</v>
      </c>
      <c r="C367" t="s">
        <v>821</v>
      </c>
      <c r="D367" t="s">
        <v>822</v>
      </c>
      <c r="E367">
        <v>8235026839</v>
      </c>
      <c r="F367">
        <v>556</v>
      </c>
    </row>
    <row r="368" spans="1:6">
      <c r="A368" t="s">
        <v>6</v>
      </c>
      <c r="B368" t="s">
        <v>660</v>
      </c>
      <c r="C368" t="s">
        <v>823</v>
      </c>
      <c r="D368" t="s">
        <v>824</v>
      </c>
      <c r="E368">
        <v>8908831114</v>
      </c>
      <c r="F368">
        <v>555</v>
      </c>
    </row>
    <row r="369" spans="1:6">
      <c r="A369" t="s">
        <v>567</v>
      </c>
      <c r="B369" t="s">
        <v>660</v>
      </c>
      <c r="C369" t="s">
        <v>825</v>
      </c>
      <c r="D369" t="s">
        <v>826</v>
      </c>
      <c r="E369">
        <v>6370407954</v>
      </c>
      <c r="F369">
        <v>555</v>
      </c>
    </row>
    <row r="370" spans="1:6">
      <c r="A370" t="s">
        <v>827</v>
      </c>
      <c r="B370" t="s">
        <v>828</v>
      </c>
      <c r="C370" t="s">
        <v>829</v>
      </c>
      <c r="D370" t="s">
        <v>830</v>
      </c>
      <c r="E370">
        <v>9583743219</v>
      </c>
      <c r="F370">
        <v>656</v>
      </c>
    </row>
    <row r="371" spans="1:6">
      <c r="A371" t="s">
        <v>298</v>
      </c>
      <c r="B371" t="s">
        <v>828</v>
      </c>
      <c r="C371" t="s">
        <v>831</v>
      </c>
      <c r="D371" t="s">
        <v>832</v>
      </c>
      <c r="E371">
        <v>9031059999</v>
      </c>
      <c r="F371">
        <v>620</v>
      </c>
    </row>
    <row r="372" spans="1:6">
      <c r="A372" t="s">
        <v>33</v>
      </c>
      <c r="B372" t="s">
        <v>828</v>
      </c>
      <c r="C372" t="s">
        <v>833</v>
      </c>
      <c r="D372" t="s">
        <v>834</v>
      </c>
      <c r="E372">
        <v>7064796940</v>
      </c>
      <c r="F372">
        <v>616</v>
      </c>
    </row>
    <row r="373" spans="1:6">
      <c r="A373" t="s">
        <v>197</v>
      </c>
      <c r="B373" t="s">
        <v>828</v>
      </c>
      <c r="C373" t="s">
        <v>835</v>
      </c>
      <c r="D373" t="s">
        <v>836</v>
      </c>
      <c r="E373">
        <v>8895835536</v>
      </c>
      <c r="F373">
        <v>611</v>
      </c>
    </row>
    <row r="374" spans="1:6">
      <c r="A374" t="s">
        <v>33</v>
      </c>
      <c r="B374" t="s">
        <v>828</v>
      </c>
      <c r="C374" t="s">
        <v>837</v>
      </c>
      <c r="D374" t="s">
        <v>838</v>
      </c>
      <c r="E374">
        <v>9438533449</v>
      </c>
      <c r="F374">
        <v>609</v>
      </c>
    </row>
    <row r="375" spans="1:6">
      <c r="A375" t="s">
        <v>380</v>
      </c>
      <c r="B375" t="s">
        <v>828</v>
      </c>
      <c r="C375" t="s">
        <v>839</v>
      </c>
      <c r="D375" t="s">
        <v>840</v>
      </c>
      <c r="E375">
        <v>9556664289</v>
      </c>
      <c r="F375">
        <v>609</v>
      </c>
    </row>
    <row r="376" spans="1:6">
      <c r="A376" t="s">
        <v>427</v>
      </c>
      <c r="B376" t="s">
        <v>828</v>
      </c>
      <c r="C376" t="s">
        <v>841</v>
      </c>
      <c r="D376" t="s">
        <v>842</v>
      </c>
      <c r="E376">
        <v>6371261583</v>
      </c>
      <c r="F376">
        <v>603</v>
      </c>
    </row>
    <row r="377" spans="1:6">
      <c r="A377" t="s">
        <v>453</v>
      </c>
      <c r="B377" t="s">
        <v>828</v>
      </c>
      <c r="C377" t="s">
        <v>843</v>
      </c>
      <c r="D377" t="s">
        <v>844</v>
      </c>
      <c r="E377">
        <v>7992951680</v>
      </c>
      <c r="F377">
        <v>601</v>
      </c>
    </row>
    <row r="378" spans="1:6">
      <c r="A378" t="s">
        <v>298</v>
      </c>
      <c r="B378" t="s">
        <v>828</v>
      </c>
      <c r="C378" t="s">
        <v>845</v>
      </c>
      <c r="D378" t="s">
        <v>846</v>
      </c>
      <c r="E378">
        <v>7978649995</v>
      </c>
      <c r="F378">
        <v>598</v>
      </c>
    </row>
    <row r="379" spans="1:6">
      <c r="A379" t="s">
        <v>130</v>
      </c>
      <c r="B379" t="s">
        <v>828</v>
      </c>
      <c r="C379" t="s">
        <v>847</v>
      </c>
      <c r="D379" t="s">
        <v>848</v>
      </c>
      <c r="E379">
        <v>8480397704</v>
      </c>
      <c r="F379">
        <v>591</v>
      </c>
    </row>
    <row r="380" spans="1:6">
      <c r="A380" t="s">
        <v>71</v>
      </c>
      <c r="B380" t="s">
        <v>828</v>
      </c>
      <c r="C380" t="s">
        <v>849</v>
      </c>
      <c r="D380" t="s">
        <v>850</v>
      </c>
      <c r="E380">
        <v>8338862738</v>
      </c>
      <c r="F380">
        <v>590</v>
      </c>
    </row>
    <row r="381" spans="1:6">
      <c r="A381" t="s">
        <v>33</v>
      </c>
      <c r="B381" t="s">
        <v>828</v>
      </c>
      <c r="C381" t="s">
        <v>851</v>
      </c>
      <c r="D381" t="s">
        <v>852</v>
      </c>
      <c r="E381">
        <v>8260547169</v>
      </c>
      <c r="F381">
        <v>588</v>
      </c>
    </row>
    <row r="382" spans="1:6">
      <c r="A382" t="s">
        <v>16</v>
      </c>
      <c r="B382" t="s">
        <v>828</v>
      </c>
      <c r="C382" t="s">
        <v>853</v>
      </c>
      <c r="D382" t="s">
        <v>854</v>
      </c>
      <c r="E382">
        <v>9237061595</v>
      </c>
      <c r="F382">
        <v>588</v>
      </c>
    </row>
    <row r="383" spans="1:6">
      <c r="A383" t="s">
        <v>855</v>
      </c>
      <c r="B383" t="s">
        <v>828</v>
      </c>
      <c r="C383" t="s">
        <v>856</v>
      </c>
      <c r="D383" t="s">
        <v>857</v>
      </c>
      <c r="E383">
        <v>7978546609</v>
      </c>
      <c r="F383">
        <v>588</v>
      </c>
    </row>
    <row r="384" spans="1:6">
      <c r="A384" t="s">
        <v>6</v>
      </c>
      <c r="B384" t="s">
        <v>828</v>
      </c>
      <c r="C384" t="s">
        <v>858</v>
      </c>
      <c r="D384" t="s">
        <v>859</v>
      </c>
      <c r="E384">
        <v>8420819595</v>
      </c>
      <c r="F384">
        <v>584</v>
      </c>
    </row>
    <row r="385" spans="1:6">
      <c r="A385" t="s">
        <v>298</v>
      </c>
      <c r="B385" t="s">
        <v>828</v>
      </c>
      <c r="C385" t="s">
        <v>860</v>
      </c>
      <c r="D385" t="s">
        <v>861</v>
      </c>
      <c r="E385">
        <v>7991184965</v>
      </c>
      <c r="F385">
        <v>584</v>
      </c>
    </row>
    <row r="386" spans="1:6">
      <c r="A386" t="s">
        <v>862</v>
      </c>
      <c r="B386" t="s">
        <v>828</v>
      </c>
      <c r="C386" t="s">
        <v>863</v>
      </c>
      <c r="D386" t="s">
        <v>864</v>
      </c>
      <c r="E386">
        <v>9439922714</v>
      </c>
      <c r="F386">
        <v>580</v>
      </c>
    </row>
    <row r="387" spans="1:6">
      <c r="A387" t="s">
        <v>6</v>
      </c>
      <c r="B387" t="s">
        <v>828</v>
      </c>
      <c r="C387" t="s">
        <v>865</v>
      </c>
      <c r="D387" t="s">
        <v>866</v>
      </c>
      <c r="E387">
        <v>8260161398</v>
      </c>
      <c r="F387">
        <v>578</v>
      </c>
    </row>
    <row r="388" spans="1:6">
      <c r="A388" t="s">
        <v>380</v>
      </c>
      <c r="B388" t="s">
        <v>828</v>
      </c>
      <c r="C388" t="s">
        <v>867</v>
      </c>
      <c r="D388" t="s">
        <v>868</v>
      </c>
      <c r="E388">
        <v>9658672748</v>
      </c>
      <c r="F388">
        <v>578</v>
      </c>
    </row>
    <row r="389" spans="1:6">
      <c r="A389" t="s">
        <v>298</v>
      </c>
      <c r="B389" t="s">
        <v>828</v>
      </c>
      <c r="C389" t="s">
        <v>869</v>
      </c>
      <c r="D389" t="s">
        <v>870</v>
      </c>
      <c r="E389">
        <v>9348466537</v>
      </c>
      <c r="F389">
        <v>577</v>
      </c>
    </row>
    <row r="390" spans="1:6">
      <c r="A390" t="s">
        <v>6</v>
      </c>
      <c r="B390" t="s">
        <v>828</v>
      </c>
      <c r="C390" t="s">
        <v>871</v>
      </c>
      <c r="D390" t="s">
        <v>9</v>
      </c>
      <c r="E390">
        <v>9439221557</v>
      </c>
      <c r="F390">
        <v>575</v>
      </c>
    </row>
    <row r="391" spans="1:6">
      <c r="A391" t="s">
        <v>872</v>
      </c>
      <c r="B391" t="s">
        <v>828</v>
      </c>
      <c r="C391" t="s">
        <v>873</v>
      </c>
      <c r="D391" t="s">
        <v>874</v>
      </c>
      <c r="E391">
        <v>9938044279</v>
      </c>
      <c r="F391">
        <v>574</v>
      </c>
    </row>
    <row r="392" spans="1:6">
      <c r="A392" t="s">
        <v>875</v>
      </c>
      <c r="B392" t="s">
        <v>828</v>
      </c>
      <c r="C392" t="s">
        <v>876</v>
      </c>
      <c r="D392" t="s">
        <v>877</v>
      </c>
      <c r="E392">
        <v>8658142121</v>
      </c>
      <c r="F392">
        <v>572</v>
      </c>
    </row>
    <row r="393" spans="1:6">
      <c r="A393" t="s">
        <v>855</v>
      </c>
      <c r="B393" t="s">
        <v>828</v>
      </c>
      <c r="C393" t="s">
        <v>878</v>
      </c>
      <c r="D393" t="s">
        <v>879</v>
      </c>
      <c r="E393">
        <v>9583189504</v>
      </c>
      <c r="F393">
        <v>569</v>
      </c>
    </row>
    <row r="394" spans="1:6">
      <c r="A394" t="s">
        <v>298</v>
      </c>
      <c r="B394" t="s">
        <v>828</v>
      </c>
      <c r="C394" t="s">
        <v>880</v>
      </c>
      <c r="D394" t="s">
        <v>881</v>
      </c>
      <c r="E394">
        <v>9437259426</v>
      </c>
      <c r="F394">
        <v>564</v>
      </c>
    </row>
    <row r="395" spans="1:6">
      <c r="A395" t="s">
        <v>855</v>
      </c>
      <c r="B395" t="s">
        <v>828</v>
      </c>
      <c r="C395" t="s">
        <v>882</v>
      </c>
      <c r="D395" t="s">
        <v>883</v>
      </c>
      <c r="E395">
        <v>7735904052</v>
      </c>
      <c r="F395">
        <v>564</v>
      </c>
    </row>
    <row r="396" spans="1:6">
      <c r="A396" t="s">
        <v>158</v>
      </c>
      <c r="B396" t="s">
        <v>828</v>
      </c>
      <c r="C396" t="s">
        <v>884</v>
      </c>
      <c r="D396" t="s">
        <v>885</v>
      </c>
      <c r="E396">
        <v>8280147197</v>
      </c>
      <c r="F396">
        <v>563</v>
      </c>
    </row>
    <row r="397" spans="1:6">
      <c r="A397" t="s">
        <v>224</v>
      </c>
      <c r="B397" t="s">
        <v>828</v>
      </c>
      <c r="C397" t="s">
        <v>886</v>
      </c>
      <c r="D397" t="s">
        <v>887</v>
      </c>
      <c r="E397">
        <v>9861505871</v>
      </c>
      <c r="F397">
        <v>563</v>
      </c>
    </row>
    <row r="398" spans="1:6">
      <c r="A398" t="s">
        <v>427</v>
      </c>
      <c r="B398" t="s">
        <v>828</v>
      </c>
      <c r="C398" t="s">
        <v>888</v>
      </c>
      <c r="D398" t="s">
        <v>889</v>
      </c>
      <c r="E398">
        <v>7008691298</v>
      </c>
      <c r="F398">
        <v>561</v>
      </c>
    </row>
    <row r="399" spans="1:6">
      <c r="A399" t="s">
        <v>770</v>
      </c>
      <c r="B399" t="s">
        <v>828</v>
      </c>
      <c r="C399" t="s">
        <v>890</v>
      </c>
      <c r="D399" t="s">
        <v>891</v>
      </c>
      <c r="E399">
        <v>9861291983</v>
      </c>
      <c r="F399">
        <v>557</v>
      </c>
    </row>
    <row r="400" spans="1:6">
      <c r="A400" t="s">
        <v>855</v>
      </c>
      <c r="B400" t="s">
        <v>828</v>
      </c>
      <c r="C400" t="s">
        <v>892</v>
      </c>
      <c r="D400" t="s">
        <v>893</v>
      </c>
      <c r="E400">
        <v>7681822253</v>
      </c>
      <c r="F400">
        <v>557</v>
      </c>
    </row>
    <row r="401" spans="1:6">
      <c r="A401" t="s">
        <v>855</v>
      </c>
      <c r="B401" t="s">
        <v>828</v>
      </c>
      <c r="C401" t="s">
        <v>894</v>
      </c>
      <c r="D401" t="s">
        <v>895</v>
      </c>
      <c r="E401">
        <v>7077106766</v>
      </c>
      <c r="F401">
        <v>556</v>
      </c>
    </row>
    <row r="402" spans="1:6">
      <c r="A402" t="s">
        <v>6</v>
      </c>
      <c r="B402" t="s">
        <v>828</v>
      </c>
      <c r="C402" t="s">
        <v>896</v>
      </c>
      <c r="D402" t="s">
        <v>897</v>
      </c>
      <c r="E402">
        <v>9090176033</v>
      </c>
      <c r="F402">
        <v>553</v>
      </c>
    </row>
    <row r="403" spans="1:6">
      <c r="A403" t="s">
        <v>16</v>
      </c>
      <c r="B403" t="s">
        <v>828</v>
      </c>
      <c r="C403" t="s">
        <v>898</v>
      </c>
      <c r="D403" t="s">
        <v>899</v>
      </c>
      <c r="E403">
        <v>6371768385</v>
      </c>
      <c r="F403">
        <v>552</v>
      </c>
    </row>
    <row r="404" spans="1:6">
      <c r="A404" t="s">
        <v>120</v>
      </c>
      <c r="B404" t="s">
        <v>828</v>
      </c>
      <c r="C404" t="s">
        <v>900</v>
      </c>
      <c r="D404" t="s">
        <v>901</v>
      </c>
      <c r="E404">
        <v>9938704065</v>
      </c>
      <c r="F404">
        <v>552</v>
      </c>
    </row>
    <row r="405" spans="1:6">
      <c r="A405" t="s">
        <v>355</v>
      </c>
      <c r="B405" t="s">
        <v>828</v>
      </c>
      <c r="C405" t="s">
        <v>902</v>
      </c>
      <c r="D405" t="s">
        <v>903</v>
      </c>
      <c r="E405">
        <v>6371491389</v>
      </c>
      <c r="F405">
        <v>551</v>
      </c>
    </row>
    <row r="406" spans="1:6">
      <c r="A406" t="s">
        <v>474</v>
      </c>
      <c r="B406" t="s">
        <v>828</v>
      </c>
      <c r="C406" t="s">
        <v>904</v>
      </c>
      <c r="D406" t="s">
        <v>905</v>
      </c>
      <c r="E406">
        <v>7209251323</v>
      </c>
      <c r="F406">
        <v>550</v>
      </c>
    </row>
    <row r="407" spans="1:6">
      <c r="A407" t="s">
        <v>906</v>
      </c>
      <c r="B407" t="s">
        <v>828</v>
      </c>
      <c r="C407" t="s">
        <v>907</v>
      </c>
      <c r="D407" t="s">
        <v>908</v>
      </c>
      <c r="E407">
        <v>8328864078</v>
      </c>
      <c r="F407">
        <v>549</v>
      </c>
    </row>
    <row r="408" spans="1:6">
      <c r="A408" t="s">
        <v>20</v>
      </c>
      <c r="B408" t="s">
        <v>828</v>
      </c>
      <c r="C408" t="s">
        <v>909</v>
      </c>
      <c r="D408" t="s">
        <v>910</v>
      </c>
      <c r="E408">
        <v>7735070600</v>
      </c>
      <c r="F408">
        <v>548</v>
      </c>
    </row>
    <row r="409" spans="1:6">
      <c r="A409" t="s">
        <v>770</v>
      </c>
      <c r="B409" t="s">
        <v>828</v>
      </c>
      <c r="C409" t="s">
        <v>911</v>
      </c>
      <c r="D409" t="s">
        <v>912</v>
      </c>
      <c r="E409">
        <v>7852902544</v>
      </c>
      <c r="F409">
        <v>546</v>
      </c>
    </row>
    <row r="410" spans="1:6">
      <c r="A410" t="s">
        <v>855</v>
      </c>
      <c r="B410" t="s">
        <v>828</v>
      </c>
      <c r="C410" t="s">
        <v>913</v>
      </c>
      <c r="D410" t="s">
        <v>914</v>
      </c>
      <c r="E410">
        <v>9090579476</v>
      </c>
      <c r="F410">
        <v>544</v>
      </c>
    </row>
    <row r="411" spans="1:6">
      <c r="A411" t="s">
        <v>583</v>
      </c>
      <c r="B411" t="s">
        <v>828</v>
      </c>
      <c r="C411" t="s">
        <v>915</v>
      </c>
      <c r="D411" t="s">
        <v>916</v>
      </c>
      <c r="E411">
        <v>7978195608</v>
      </c>
      <c r="F411">
        <v>543</v>
      </c>
    </row>
    <row r="412" spans="1:6">
      <c r="A412" t="s">
        <v>745</v>
      </c>
      <c r="B412" t="s">
        <v>828</v>
      </c>
      <c r="C412" t="s">
        <v>917</v>
      </c>
      <c r="D412" t="s">
        <v>918</v>
      </c>
      <c r="E412">
        <v>9861252309</v>
      </c>
      <c r="F412">
        <v>542</v>
      </c>
    </row>
    <row r="413" spans="1:6">
      <c r="A413" t="s">
        <v>6</v>
      </c>
      <c r="B413" t="s">
        <v>828</v>
      </c>
      <c r="C413" t="s">
        <v>919</v>
      </c>
      <c r="D413" t="s">
        <v>920</v>
      </c>
      <c r="E413">
        <v>7205611134</v>
      </c>
      <c r="F413">
        <v>542</v>
      </c>
    </row>
    <row r="414" spans="1:6">
      <c r="A414" t="s">
        <v>627</v>
      </c>
      <c r="B414" t="s">
        <v>828</v>
      </c>
      <c r="C414" t="s">
        <v>921</v>
      </c>
      <c r="D414" t="s">
        <v>922</v>
      </c>
      <c r="E414">
        <v>9040204829</v>
      </c>
      <c r="F414">
        <v>542</v>
      </c>
    </row>
    <row r="415" spans="1:6">
      <c r="A415" t="s">
        <v>63</v>
      </c>
      <c r="B415" t="s">
        <v>828</v>
      </c>
      <c r="C415" t="s">
        <v>923</v>
      </c>
      <c r="D415" t="s">
        <v>924</v>
      </c>
      <c r="E415">
        <v>9337526083</v>
      </c>
      <c r="F415">
        <v>540</v>
      </c>
    </row>
    <row r="416" spans="1:6">
      <c r="A416" t="s">
        <v>427</v>
      </c>
      <c r="B416" t="s">
        <v>828</v>
      </c>
      <c r="C416" t="s">
        <v>925</v>
      </c>
      <c r="D416" t="s">
        <v>926</v>
      </c>
      <c r="E416">
        <v>8144841490</v>
      </c>
      <c r="F416">
        <v>539</v>
      </c>
    </row>
    <row r="417" spans="1:6">
      <c r="A417" t="s">
        <v>927</v>
      </c>
      <c r="B417" t="s">
        <v>828</v>
      </c>
      <c r="C417" t="s">
        <v>928</v>
      </c>
      <c r="D417" t="s">
        <v>929</v>
      </c>
      <c r="E417">
        <v>7894274441</v>
      </c>
      <c r="F417">
        <v>535</v>
      </c>
    </row>
    <row r="418" spans="1:6">
      <c r="A418" t="s">
        <v>427</v>
      </c>
      <c r="B418" t="s">
        <v>828</v>
      </c>
      <c r="C418" t="s">
        <v>930</v>
      </c>
      <c r="D418" t="s">
        <v>931</v>
      </c>
      <c r="E418">
        <v>7327079328</v>
      </c>
      <c r="F418">
        <v>534</v>
      </c>
    </row>
    <row r="419" spans="1:6">
      <c r="A419" t="s">
        <v>474</v>
      </c>
      <c r="B419" t="s">
        <v>828</v>
      </c>
      <c r="C419" t="s">
        <v>932</v>
      </c>
      <c r="D419" t="s">
        <v>933</v>
      </c>
      <c r="E419">
        <v>6206129680</v>
      </c>
      <c r="F419">
        <v>532</v>
      </c>
    </row>
    <row r="420" spans="1:6">
      <c r="A420" t="s">
        <v>745</v>
      </c>
      <c r="B420" t="s">
        <v>828</v>
      </c>
      <c r="C420" t="s">
        <v>934</v>
      </c>
      <c r="D420" t="s">
        <v>935</v>
      </c>
      <c r="E420">
        <v>9583206245</v>
      </c>
      <c r="F420">
        <v>531</v>
      </c>
    </row>
    <row r="421" spans="1:6">
      <c r="A421" t="s">
        <v>16</v>
      </c>
      <c r="B421" t="s">
        <v>828</v>
      </c>
      <c r="C421" t="s">
        <v>936</v>
      </c>
      <c r="D421" t="s">
        <v>937</v>
      </c>
      <c r="E421">
        <v>9861310674</v>
      </c>
      <c r="F421">
        <v>531</v>
      </c>
    </row>
    <row r="422" spans="1:6">
      <c r="A422" t="s">
        <v>16</v>
      </c>
      <c r="B422" t="s">
        <v>828</v>
      </c>
      <c r="C422" t="s">
        <v>938</v>
      </c>
      <c r="D422" t="s">
        <v>939</v>
      </c>
      <c r="E422">
        <v>8455952318</v>
      </c>
      <c r="F422">
        <v>529</v>
      </c>
    </row>
    <row r="423" spans="1:6">
      <c r="A423" t="s">
        <v>786</v>
      </c>
      <c r="B423" t="s">
        <v>828</v>
      </c>
      <c r="C423" t="s">
        <v>940</v>
      </c>
      <c r="D423" t="s">
        <v>941</v>
      </c>
      <c r="E423">
        <v>9348102072</v>
      </c>
      <c r="F423">
        <v>527</v>
      </c>
    </row>
    <row r="424" spans="1:6">
      <c r="A424" t="s">
        <v>615</v>
      </c>
      <c r="B424" t="s">
        <v>828</v>
      </c>
      <c r="C424" t="s">
        <v>942</v>
      </c>
      <c r="D424" t="s">
        <v>943</v>
      </c>
      <c r="E424">
        <v>9937395657</v>
      </c>
      <c r="F424">
        <v>523</v>
      </c>
    </row>
    <row r="425" spans="1:6">
      <c r="A425" t="s">
        <v>786</v>
      </c>
      <c r="B425" t="s">
        <v>828</v>
      </c>
      <c r="C425" t="s">
        <v>944</v>
      </c>
      <c r="D425" t="s">
        <v>945</v>
      </c>
      <c r="E425">
        <v>7852960651</v>
      </c>
      <c r="F425">
        <v>523</v>
      </c>
    </row>
    <row r="426" spans="1:6">
      <c r="A426" t="s">
        <v>946</v>
      </c>
      <c r="B426" t="s">
        <v>828</v>
      </c>
      <c r="C426" t="s">
        <v>947</v>
      </c>
      <c r="D426" t="s">
        <v>948</v>
      </c>
      <c r="E426">
        <v>7606863352</v>
      </c>
      <c r="F426">
        <v>523</v>
      </c>
    </row>
    <row r="427" spans="1:6">
      <c r="A427" t="s">
        <v>194</v>
      </c>
      <c r="B427" t="s">
        <v>828</v>
      </c>
      <c r="C427" t="s">
        <v>949</v>
      </c>
      <c r="D427" t="s">
        <v>950</v>
      </c>
      <c r="E427">
        <v>7608817673</v>
      </c>
      <c r="F427">
        <v>523</v>
      </c>
    </row>
    <row r="428" spans="1:6">
      <c r="A428" t="s">
        <v>627</v>
      </c>
      <c r="B428" t="s">
        <v>828</v>
      </c>
      <c r="C428" t="s">
        <v>951</v>
      </c>
      <c r="D428" t="s">
        <v>952</v>
      </c>
      <c r="E428">
        <v>7894422539</v>
      </c>
      <c r="F428">
        <v>522</v>
      </c>
    </row>
    <row r="429" spans="1:6">
      <c r="A429" t="s">
        <v>322</v>
      </c>
      <c r="B429" t="s">
        <v>828</v>
      </c>
      <c r="C429" t="s">
        <v>953</v>
      </c>
      <c r="D429" t="s">
        <v>954</v>
      </c>
      <c r="E429">
        <v>9348067029</v>
      </c>
      <c r="F429">
        <v>516</v>
      </c>
    </row>
    <row r="430" spans="1:6">
      <c r="A430" t="s">
        <v>955</v>
      </c>
      <c r="B430" t="s">
        <v>828</v>
      </c>
      <c r="C430" t="s">
        <v>956</v>
      </c>
      <c r="D430" t="s">
        <v>957</v>
      </c>
      <c r="E430">
        <v>6372950034</v>
      </c>
      <c r="F430">
        <v>516</v>
      </c>
    </row>
    <row r="431" spans="1:6">
      <c r="A431" t="s">
        <v>576</v>
      </c>
      <c r="B431" t="s">
        <v>828</v>
      </c>
      <c r="C431" t="s">
        <v>958</v>
      </c>
      <c r="D431" t="s">
        <v>959</v>
      </c>
      <c r="E431">
        <v>9337124970</v>
      </c>
      <c r="F431">
        <v>512</v>
      </c>
    </row>
    <row r="432" spans="1:6">
      <c r="A432" t="s">
        <v>770</v>
      </c>
      <c r="B432" t="s">
        <v>828</v>
      </c>
      <c r="C432" t="s">
        <v>960</v>
      </c>
      <c r="D432" t="s">
        <v>961</v>
      </c>
      <c r="E432">
        <v>7377096693</v>
      </c>
      <c r="F432">
        <v>511</v>
      </c>
    </row>
    <row r="433" spans="1:6">
      <c r="A433" t="s">
        <v>927</v>
      </c>
      <c r="B433" t="s">
        <v>828</v>
      </c>
      <c r="C433" t="s">
        <v>962</v>
      </c>
      <c r="D433" t="s">
        <v>963</v>
      </c>
      <c r="E433">
        <v>7682022854</v>
      </c>
      <c r="F433">
        <v>511</v>
      </c>
    </row>
    <row r="434" spans="1:6">
      <c r="A434" t="s">
        <v>827</v>
      </c>
      <c r="B434" t="s">
        <v>828</v>
      </c>
      <c r="C434" t="s">
        <v>964</v>
      </c>
      <c r="D434" t="s">
        <v>965</v>
      </c>
      <c r="E434">
        <v>8763495549</v>
      </c>
      <c r="F434">
        <v>505</v>
      </c>
    </row>
    <row r="435" spans="1:6">
      <c r="A435" t="s">
        <v>627</v>
      </c>
      <c r="B435" t="s">
        <v>828</v>
      </c>
      <c r="C435" t="s">
        <v>966</v>
      </c>
      <c r="D435" t="s">
        <v>256</v>
      </c>
      <c r="E435">
        <v>8249031668</v>
      </c>
      <c r="F435">
        <v>505</v>
      </c>
    </row>
    <row r="436" spans="1:6">
      <c r="A436" t="s">
        <v>967</v>
      </c>
      <c r="B436" t="s">
        <v>828</v>
      </c>
      <c r="C436" t="s">
        <v>968</v>
      </c>
      <c r="D436" t="s">
        <v>969</v>
      </c>
      <c r="E436">
        <v>9861540243</v>
      </c>
      <c r="F436">
        <v>502</v>
      </c>
    </row>
    <row r="437" spans="1:6">
      <c r="A437" t="s">
        <v>477</v>
      </c>
      <c r="B437" t="s">
        <v>828</v>
      </c>
      <c r="C437" t="s">
        <v>970</v>
      </c>
      <c r="D437" t="s">
        <v>971</v>
      </c>
      <c r="E437">
        <v>8338989026</v>
      </c>
      <c r="F437">
        <v>498</v>
      </c>
    </row>
    <row r="438" spans="1:6">
      <c r="A438" t="s">
        <v>786</v>
      </c>
      <c r="B438" t="s">
        <v>828</v>
      </c>
      <c r="C438" t="s">
        <v>972</v>
      </c>
      <c r="D438" t="s">
        <v>973</v>
      </c>
      <c r="E438">
        <v>7682019493</v>
      </c>
      <c r="F438">
        <v>497</v>
      </c>
    </row>
    <row r="439" spans="1:6">
      <c r="A439" t="s">
        <v>862</v>
      </c>
      <c r="B439" t="s">
        <v>828</v>
      </c>
      <c r="C439" t="s">
        <v>974</v>
      </c>
      <c r="D439" t="s">
        <v>975</v>
      </c>
      <c r="E439">
        <v>9178650106</v>
      </c>
      <c r="F439">
        <v>494</v>
      </c>
    </row>
    <row r="440" spans="1:6">
      <c r="A440" t="s">
        <v>16</v>
      </c>
      <c r="B440" t="s">
        <v>828</v>
      </c>
      <c r="C440" t="s">
        <v>976</v>
      </c>
      <c r="D440" t="s">
        <v>977</v>
      </c>
      <c r="E440">
        <v>9776020485</v>
      </c>
      <c r="F440">
        <v>486</v>
      </c>
    </row>
    <row r="441" spans="1:6">
      <c r="A441" t="s">
        <v>978</v>
      </c>
      <c r="B441" t="s">
        <v>828</v>
      </c>
      <c r="C441" t="s">
        <v>979</v>
      </c>
      <c r="D441" t="s">
        <v>980</v>
      </c>
      <c r="E441">
        <v>7894325585</v>
      </c>
      <c r="F441">
        <v>485</v>
      </c>
    </row>
    <row r="442" spans="1:6">
      <c r="A442" t="s">
        <v>217</v>
      </c>
      <c r="B442" t="s">
        <v>828</v>
      </c>
      <c r="C442" t="s">
        <v>981</v>
      </c>
      <c r="D442" t="s">
        <v>982</v>
      </c>
      <c r="E442">
        <v>9938022130</v>
      </c>
      <c r="F442">
        <v>468</v>
      </c>
    </row>
    <row r="443" spans="1:6">
      <c r="A443" t="s">
        <v>274</v>
      </c>
      <c r="B443" t="s">
        <v>828</v>
      </c>
      <c r="C443" t="s">
        <v>983</v>
      </c>
      <c r="D443" t="s">
        <v>984</v>
      </c>
      <c r="E443">
        <v>9938437549</v>
      </c>
      <c r="F443">
        <v>467</v>
      </c>
    </row>
    <row r="444" spans="1:6">
      <c r="A444" t="s">
        <v>985</v>
      </c>
      <c r="B444" t="s">
        <v>828</v>
      </c>
      <c r="C444" t="s">
        <v>986</v>
      </c>
      <c r="D444" t="s">
        <v>987</v>
      </c>
      <c r="E444">
        <v>8260027495</v>
      </c>
      <c r="F444">
        <v>457</v>
      </c>
    </row>
    <row r="445" spans="1:6">
      <c r="A445" t="s">
        <v>988</v>
      </c>
      <c r="B445" t="s">
        <v>828</v>
      </c>
      <c r="C445" t="s">
        <v>989</v>
      </c>
      <c r="D445" t="s">
        <v>990</v>
      </c>
      <c r="E445">
        <v>9439292943</v>
      </c>
      <c r="F445">
        <v>434</v>
      </c>
    </row>
    <row r="446" spans="1:6">
      <c r="A446" t="s">
        <v>16</v>
      </c>
      <c r="B446" t="s">
        <v>828</v>
      </c>
      <c r="C446" t="s">
        <v>991</v>
      </c>
      <c r="D446" t="s">
        <v>992</v>
      </c>
      <c r="E446">
        <v>7064945830</v>
      </c>
      <c r="F446">
        <v>431</v>
      </c>
    </row>
    <row r="447" spans="1:6">
      <c r="A447" t="s">
        <v>355</v>
      </c>
      <c r="B447" t="s">
        <v>828</v>
      </c>
      <c r="C447" t="s">
        <v>993</v>
      </c>
      <c r="D447" t="s">
        <v>994</v>
      </c>
      <c r="E447">
        <v>8280948393</v>
      </c>
      <c r="F447">
        <v>386</v>
      </c>
    </row>
    <row r="448" spans="1:6">
      <c r="A448" t="s">
        <v>16</v>
      </c>
      <c r="B448" t="s">
        <v>995</v>
      </c>
      <c r="C448" t="s">
        <v>996</v>
      </c>
      <c r="D448" t="s">
        <v>997</v>
      </c>
      <c r="E448">
        <v>9437758438</v>
      </c>
      <c r="F448">
        <v>645</v>
      </c>
    </row>
    <row r="449" spans="1:6">
      <c r="A449" t="s">
        <v>16</v>
      </c>
      <c r="B449" t="s">
        <v>995</v>
      </c>
      <c r="C449" t="s">
        <v>998</v>
      </c>
      <c r="D449" t="s">
        <v>999</v>
      </c>
      <c r="E449">
        <v>6370297266</v>
      </c>
      <c r="F449">
        <v>617</v>
      </c>
    </row>
    <row r="450" spans="1:6">
      <c r="A450" t="s">
        <v>16</v>
      </c>
      <c r="B450" t="s">
        <v>995</v>
      </c>
      <c r="C450" t="s">
        <v>1000</v>
      </c>
      <c r="D450" t="s">
        <v>1001</v>
      </c>
      <c r="E450">
        <v>9348950331</v>
      </c>
      <c r="F450">
        <v>601</v>
      </c>
    </row>
    <row r="451" spans="1:6">
      <c r="A451" t="s">
        <v>16</v>
      </c>
      <c r="B451" t="s">
        <v>995</v>
      </c>
      <c r="C451" t="s">
        <v>1002</v>
      </c>
      <c r="D451" t="s">
        <v>1003</v>
      </c>
      <c r="E451">
        <v>7752043270</v>
      </c>
      <c r="F451">
        <v>594</v>
      </c>
    </row>
    <row r="452" spans="1:6">
      <c r="A452" t="s">
        <v>16</v>
      </c>
      <c r="B452" t="s">
        <v>995</v>
      </c>
      <c r="C452" t="s">
        <v>1004</v>
      </c>
      <c r="D452" t="s">
        <v>1005</v>
      </c>
      <c r="E452">
        <v>9438511001</v>
      </c>
      <c r="F452">
        <v>588</v>
      </c>
    </row>
    <row r="453" spans="1:6">
      <c r="A453" t="s">
        <v>16</v>
      </c>
      <c r="B453" t="s">
        <v>995</v>
      </c>
      <c r="C453" t="s">
        <v>1006</v>
      </c>
      <c r="D453" t="s">
        <v>1007</v>
      </c>
      <c r="E453">
        <v>7205628592</v>
      </c>
      <c r="F453">
        <v>577</v>
      </c>
    </row>
    <row r="454" spans="1:6">
      <c r="A454" t="s">
        <v>16</v>
      </c>
      <c r="B454" t="s">
        <v>995</v>
      </c>
      <c r="C454" t="s">
        <v>1008</v>
      </c>
      <c r="D454" t="s">
        <v>1009</v>
      </c>
      <c r="E454">
        <v>9668550911</v>
      </c>
      <c r="F454">
        <v>555</v>
      </c>
    </row>
    <row r="455" spans="1:6">
      <c r="A455" t="s">
        <v>946</v>
      </c>
      <c r="B455" t="s">
        <v>995</v>
      </c>
      <c r="C455" t="s">
        <v>1010</v>
      </c>
      <c r="D455" t="s">
        <v>1011</v>
      </c>
      <c r="E455">
        <v>7870955983</v>
      </c>
      <c r="F455">
        <v>533</v>
      </c>
    </row>
    <row r="456" spans="1:6">
      <c r="A456" t="s">
        <v>16</v>
      </c>
      <c r="B456" t="s">
        <v>995</v>
      </c>
      <c r="C456" t="s">
        <v>1012</v>
      </c>
      <c r="D456" t="s">
        <v>1013</v>
      </c>
      <c r="E456">
        <v>7978993251</v>
      </c>
      <c r="F456">
        <v>528</v>
      </c>
    </row>
    <row r="457" spans="1:6">
      <c r="A457" t="s">
        <v>16</v>
      </c>
      <c r="B457" t="s">
        <v>995</v>
      </c>
      <c r="C457" t="s">
        <v>1014</v>
      </c>
      <c r="D457" t="s">
        <v>1015</v>
      </c>
      <c r="E457">
        <v>9776747118</v>
      </c>
      <c r="F457">
        <v>518</v>
      </c>
    </row>
    <row r="458" spans="1:6">
      <c r="A458" t="s">
        <v>33</v>
      </c>
      <c r="B458" t="s">
        <v>1016</v>
      </c>
      <c r="C458" t="s">
        <v>1017</v>
      </c>
      <c r="D458" t="s">
        <v>1018</v>
      </c>
      <c r="E458">
        <v>9776667639</v>
      </c>
      <c r="F458">
        <v>598</v>
      </c>
    </row>
    <row r="459" spans="1:6">
      <c r="A459" t="s">
        <v>33</v>
      </c>
      <c r="B459" t="s">
        <v>1016</v>
      </c>
      <c r="C459" t="s">
        <v>1019</v>
      </c>
      <c r="D459" t="s">
        <v>1020</v>
      </c>
      <c r="E459">
        <v>7539889724</v>
      </c>
      <c r="F459">
        <v>583</v>
      </c>
    </row>
    <row r="460" spans="1:6">
      <c r="A460" t="s">
        <v>33</v>
      </c>
      <c r="B460" t="s">
        <v>1016</v>
      </c>
      <c r="C460" t="s">
        <v>1021</v>
      </c>
      <c r="D460" t="s">
        <v>1022</v>
      </c>
      <c r="E460">
        <v>7978753085</v>
      </c>
      <c r="F460">
        <v>539</v>
      </c>
    </row>
    <row r="461" spans="1:6">
      <c r="A461" t="s">
        <v>33</v>
      </c>
      <c r="B461" t="s">
        <v>1023</v>
      </c>
      <c r="C461" t="s">
        <v>1024</v>
      </c>
      <c r="D461" t="s">
        <v>1025</v>
      </c>
      <c r="E461">
        <v>7735795863</v>
      </c>
      <c r="F461">
        <v>594</v>
      </c>
    </row>
    <row r="462" spans="1:6">
      <c r="A462" t="s">
        <v>567</v>
      </c>
      <c r="B462" t="s">
        <v>1023</v>
      </c>
      <c r="C462" t="s">
        <v>1026</v>
      </c>
      <c r="D462" t="s">
        <v>1027</v>
      </c>
      <c r="E462">
        <v>7682000254</v>
      </c>
      <c r="F462">
        <v>569</v>
      </c>
    </row>
    <row r="463" spans="1:6">
      <c r="A463" t="s">
        <v>477</v>
      </c>
      <c r="B463" t="s">
        <v>1023</v>
      </c>
      <c r="C463" t="s">
        <v>1028</v>
      </c>
      <c r="D463" t="s">
        <v>1029</v>
      </c>
      <c r="E463">
        <v>7978636437</v>
      </c>
      <c r="F463">
        <v>557</v>
      </c>
    </row>
    <row r="464" spans="1:6">
      <c r="A464" t="s">
        <v>567</v>
      </c>
      <c r="B464" t="s">
        <v>1023</v>
      </c>
      <c r="C464" t="s">
        <v>1030</v>
      </c>
      <c r="D464" t="s">
        <v>1031</v>
      </c>
      <c r="E464">
        <v>8917378295</v>
      </c>
      <c r="F464">
        <v>552</v>
      </c>
    </row>
    <row r="465" spans="1:6">
      <c r="A465" t="s">
        <v>33</v>
      </c>
      <c r="B465" t="s">
        <v>1023</v>
      </c>
      <c r="C465" t="s">
        <v>1032</v>
      </c>
      <c r="D465" t="s">
        <v>1033</v>
      </c>
      <c r="E465">
        <v>9337833635</v>
      </c>
      <c r="F465">
        <v>550</v>
      </c>
    </row>
    <row r="466" spans="1:6">
      <c r="A466" t="s">
        <v>567</v>
      </c>
      <c r="B466" t="s">
        <v>1023</v>
      </c>
      <c r="C466" t="s">
        <v>1034</v>
      </c>
      <c r="D466" t="s">
        <v>1035</v>
      </c>
      <c r="E466">
        <v>8895349045</v>
      </c>
      <c r="F466">
        <v>547</v>
      </c>
    </row>
    <row r="467" spans="1:6">
      <c r="A467" t="s">
        <v>745</v>
      </c>
      <c r="B467" t="s">
        <v>1023</v>
      </c>
      <c r="C467" t="s">
        <v>1036</v>
      </c>
      <c r="D467" t="s">
        <v>1037</v>
      </c>
      <c r="E467">
        <v>6372253172</v>
      </c>
      <c r="F467">
        <v>546</v>
      </c>
    </row>
    <row r="468" spans="1:6">
      <c r="A468" t="s">
        <v>477</v>
      </c>
      <c r="B468" t="s">
        <v>1023</v>
      </c>
      <c r="C468" t="s">
        <v>1038</v>
      </c>
      <c r="D468" t="s">
        <v>1039</v>
      </c>
      <c r="E468">
        <v>7438805129</v>
      </c>
      <c r="F468">
        <v>545</v>
      </c>
    </row>
    <row r="469" spans="1:6">
      <c r="A469" t="s">
        <v>567</v>
      </c>
      <c r="B469" t="s">
        <v>1023</v>
      </c>
      <c r="C469" t="s">
        <v>1040</v>
      </c>
      <c r="D469" t="s">
        <v>1041</v>
      </c>
      <c r="E469">
        <v>9178742639</v>
      </c>
      <c r="F469">
        <v>539</v>
      </c>
    </row>
    <row r="470" spans="1:6">
      <c r="A470" t="s">
        <v>477</v>
      </c>
      <c r="B470" t="s">
        <v>1023</v>
      </c>
      <c r="C470" t="s">
        <v>1042</v>
      </c>
      <c r="D470" t="s">
        <v>1043</v>
      </c>
      <c r="E470">
        <v>9861041951</v>
      </c>
      <c r="F470">
        <v>536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3"/>
  <sheetViews>
    <sheetView workbookViewId="0">
      <selection activeCell="A3" sqref="A3"/>
    </sheetView>
  </sheetViews>
  <sheetFormatPr defaultColWidth="9" defaultRowHeight="15" outlineLevelCol="5"/>
  <cols>
    <col min="1" max="1" width="70.4285714285714" style="1" customWidth="1"/>
    <col min="2" max="2" width="47.8571428571429" style="1" customWidth="1"/>
    <col min="3" max="3" width="19.5714285714286" style="1" customWidth="1"/>
    <col min="4" max="4" width="19.8571428571429" style="1" customWidth="1"/>
    <col min="5" max="5" width="15.1428571428571" style="1" customWidth="1"/>
    <col min="6" max="6" width="5.42857142857143" style="1" customWidth="1"/>
    <col min="7" max="16384" width="9.14285714285714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 t="s">
        <v>7</v>
      </c>
      <c r="C2" s="1" t="str">
        <f>TEXT("F19018005028","00000")</f>
        <v>F19018005028</v>
      </c>
      <c r="D2" s="1" t="s">
        <v>1044</v>
      </c>
      <c r="E2" s="1">
        <v>6372948198</v>
      </c>
      <c r="F2" s="1">
        <v>598</v>
      </c>
    </row>
    <row r="3" spans="1:6">
      <c r="A3" s="1" t="s">
        <v>6</v>
      </c>
      <c r="B3" s="1" t="s">
        <v>7</v>
      </c>
      <c r="C3" s="1" t="str">
        <f>TEXT("F19018005022","00000")</f>
        <v>F19018005022</v>
      </c>
      <c r="D3" s="1" t="s">
        <v>1045</v>
      </c>
      <c r="E3" s="1">
        <v>7064509279</v>
      </c>
      <c r="F3" s="1">
        <v>584</v>
      </c>
    </row>
    <row r="4" spans="1:6">
      <c r="A4" s="1" t="s">
        <v>6</v>
      </c>
      <c r="B4" s="1" t="s">
        <v>7</v>
      </c>
      <c r="C4" s="1" t="str">
        <f>TEXT("F18018005036","00000")</f>
        <v>F18018005036</v>
      </c>
      <c r="D4" s="1" t="s">
        <v>155</v>
      </c>
      <c r="E4" s="1">
        <v>9078790549</v>
      </c>
      <c r="F4" s="1">
        <v>534</v>
      </c>
    </row>
    <row r="5" spans="1:6">
      <c r="A5" s="1" t="s">
        <v>6</v>
      </c>
      <c r="B5" s="1" t="s">
        <v>7</v>
      </c>
      <c r="C5" s="1" t="str">
        <f>TEXT("F19018005019","00000")</f>
        <v>F19018005019</v>
      </c>
      <c r="D5" s="1" t="s">
        <v>1046</v>
      </c>
      <c r="E5" s="1">
        <v>6371517530</v>
      </c>
      <c r="F5" s="1">
        <v>512</v>
      </c>
    </row>
    <row r="6" spans="1:6">
      <c r="A6" s="1" t="s">
        <v>1047</v>
      </c>
      <c r="B6" s="1" t="s">
        <v>17</v>
      </c>
      <c r="C6" s="1" t="str">
        <f>TEXT("F19158008009","00000")</f>
        <v>F19158008009</v>
      </c>
      <c r="D6" s="1" t="s">
        <v>1048</v>
      </c>
      <c r="E6" s="1">
        <v>9437317783</v>
      </c>
      <c r="F6" s="1">
        <v>662</v>
      </c>
    </row>
    <row r="7" spans="1:6">
      <c r="A7" s="1" t="s">
        <v>1047</v>
      </c>
      <c r="B7" s="1" t="s">
        <v>17</v>
      </c>
      <c r="C7" s="1" t="str">
        <f>TEXT("L20158008002","00000")</f>
        <v>L20158008002</v>
      </c>
      <c r="D7" s="1" t="s">
        <v>1049</v>
      </c>
      <c r="E7" s="1">
        <v>7815009563</v>
      </c>
      <c r="F7" s="1">
        <v>643</v>
      </c>
    </row>
    <row r="8" spans="1:6">
      <c r="A8" s="1" t="s">
        <v>1047</v>
      </c>
      <c r="B8" s="1" t="s">
        <v>17</v>
      </c>
      <c r="C8" s="1" t="str">
        <f>TEXT("F19158008015","00000")</f>
        <v>F19158008015</v>
      </c>
      <c r="D8" s="1" t="s">
        <v>1050</v>
      </c>
      <c r="E8" s="1">
        <v>6371094758</v>
      </c>
      <c r="F8" s="1">
        <v>635</v>
      </c>
    </row>
    <row r="9" spans="1:6">
      <c r="A9" s="1" t="s">
        <v>1047</v>
      </c>
      <c r="B9" s="1" t="s">
        <v>17</v>
      </c>
      <c r="C9" s="1" t="str">
        <f>TEXT("L20158008007","00000")</f>
        <v>L20158008007</v>
      </c>
      <c r="D9" s="1" t="s">
        <v>1051</v>
      </c>
      <c r="E9" s="1">
        <v>9337390458</v>
      </c>
      <c r="F9" s="1">
        <v>596</v>
      </c>
    </row>
    <row r="10" spans="1:6">
      <c r="A10" s="1" t="s">
        <v>1047</v>
      </c>
      <c r="B10" s="1" t="s">
        <v>17</v>
      </c>
      <c r="C10" s="1" t="str">
        <f>TEXT("F19158008018","00000")</f>
        <v>F19158008018</v>
      </c>
      <c r="D10" s="1" t="s">
        <v>1052</v>
      </c>
      <c r="E10" s="1">
        <v>9178829922</v>
      </c>
      <c r="F10" s="1">
        <v>588</v>
      </c>
    </row>
    <row r="11" spans="1:6">
      <c r="A11" s="1" t="s">
        <v>16</v>
      </c>
      <c r="B11" s="1" t="s">
        <v>30</v>
      </c>
      <c r="C11" s="1" t="str">
        <f>TEXT("F19013001004","00000")</f>
        <v>F19013001004</v>
      </c>
      <c r="D11" s="1" t="s">
        <v>1053</v>
      </c>
      <c r="E11" s="1">
        <v>6372428720</v>
      </c>
      <c r="F11" s="1">
        <v>698</v>
      </c>
    </row>
    <row r="12" spans="1:6">
      <c r="A12" s="1" t="s">
        <v>875</v>
      </c>
      <c r="B12" s="1" t="s">
        <v>30</v>
      </c>
      <c r="C12" s="1" t="str">
        <f>TEXT("F19152001028","00000")</f>
        <v>F19152001028</v>
      </c>
      <c r="D12" s="1" t="s">
        <v>1054</v>
      </c>
      <c r="E12" s="1">
        <v>7327852931</v>
      </c>
      <c r="F12" s="1">
        <v>676</v>
      </c>
    </row>
    <row r="13" spans="1:6">
      <c r="A13" s="1" t="s">
        <v>16</v>
      </c>
      <c r="B13" s="1" t="s">
        <v>30</v>
      </c>
      <c r="C13" s="1" t="str">
        <f>TEXT("F19013001036","00000")</f>
        <v>F19013001036</v>
      </c>
      <c r="D13" s="1" t="s">
        <v>1055</v>
      </c>
      <c r="E13" s="1">
        <v>7749080690</v>
      </c>
      <c r="F13" s="1">
        <v>656</v>
      </c>
    </row>
    <row r="14" spans="1:6">
      <c r="A14" s="1" t="s">
        <v>16</v>
      </c>
      <c r="B14" s="1" t="s">
        <v>30</v>
      </c>
      <c r="C14" s="1" t="str">
        <f>TEXT("F19013001003","00000")</f>
        <v>F19013001003</v>
      </c>
      <c r="D14" s="1" t="s">
        <v>1056</v>
      </c>
      <c r="E14" s="1">
        <v>8280056992</v>
      </c>
      <c r="F14" s="1">
        <v>655</v>
      </c>
    </row>
    <row r="15" spans="1:6">
      <c r="A15" s="1" t="s">
        <v>477</v>
      </c>
      <c r="B15" s="1" t="s">
        <v>30</v>
      </c>
      <c r="C15" s="1" t="str">
        <f>TEXT("F19014001004","00000")</f>
        <v>F19014001004</v>
      </c>
      <c r="D15" s="1" t="s">
        <v>1057</v>
      </c>
      <c r="E15" s="1">
        <v>9040752681</v>
      </c>
      <c r="F15" s="1">
        <v>651</v>
      </c>
    </row>
    <row r="16" spans="1:6">
      <c r="A16" s="1" t="s">
        <v>29</v>
      </c>
      <c r="B16" s="1" t="s">
        <v>30</v>
      </c>
      <c r="C16" s="1" t="str">
        <f>TEXT("F19060001020","00000")</f>
        <v>F19060001020</v>
      </c>
      <c r="D16" s="1" t="s">
        <v>1058</v>
      </c>
      <c r="E16" s="1">
        <v>9556008958</v>
      </c>
      <c r="F16" s="1">
        <v>651</v>
      </c>
    </row>
    <row r="17" spans="1:6">
      <c r="A17" s="1" t="s">
        <v>55</v>
      </c>
      <c r="B17" s="1" t="s">
        <v>30</v>
      </c>
      <c r="C17" s="1" t="str">
        <f>TEXT("F19008001039","00000")</f>
        <v>F19008001039</v>
      </c>
      <c r="D17" s="1" t="s">
        <v>1059</v>
      </c>
      <c r="E17" s="1">
        <v>9861369875</v>
      </c>
      <c r="F17" s="1">
        <v>650</v>
      </c>
    </row>
    <row r="18" spans="1:6">
      <c r="A18" s="1" t="s">
        <v>86</v>
      </c>
      <c r="B18" s="1" t="s">
        <v>30</v>
      </c>
      <c r="C18" s="1" t="str">
        <f>TEXT("L20040001003","00000")</f>
        <v>L20040001003</v>
      </c>
      <c r="D18" s="1" t="s">
        <v>1060</v>
      </c>
      <c r="E18" s="1">
        <v>9861535130</v>
      </c>
      <c r="F18" s="1">
        <v>641</v>
      </c>
    </row>
    <row r="19" spans="1:6">
      <c r="A19" s="1" t="s">
        <v>29</v>
      </c>
      <c r="B19" s="1" t="s">
        <v>30</v>
      </c>
      <c r="C19" s="1" t="str">
        <f>TEXT("F19060001016","00000")</f>
        <v>F19060001016</v>
      </c>
      <c r="D19" s="1" t="s">
        <v>1061</v>
      </c>
      <c r="E19" s="1">
        <v>7894852271</v>
      </c>
      <c r="F19" s="1">
        <v>638</v>
      </c>
    </row>
    <row r="20" spans="1:6">
      <c r="A20" s="1" t="s">
        <v>130</v>
      </c>
      <c r="B20" s="1" t="s">
        <v>30</v>
      </c>
      <c r="C20" s="1" t="str">
        <f>TEXT("F19032001027","00000")</f>
        <v>F19032001027</v>
      </c>
      <c r="D20" s="1" t="s">
        <v>1062</v>
      </c>
      <c r="E20" s="1">
        <v>6372018552</v>
      </c>
      <c r="F20" s="1">
        <v>635</v>
      </c>
    </row>
    <row r="21" spans="1:6">
      <c r="A21" s="1" t="s">
        <v>33</v>
      </c>
      <c r="B21" s="1" t="s">
        <v>30</v>
      </c>
      <c r="C21" s="1" t="str">
        <f>TEXT("F19001001086","00000")</f>
        <v>F19001001086</v>
      </c>
      <c r="D21" s="1" t="s">
        <v>1063</v>
      </c>
      <c r="E21" s="1">
        <v>9777287414</v>
      </c>
      <c r="F21" s="1">
        <v>632</v>
      </c>
    </row>
    <row r="22" spans="1:6">
      <c r="A22" s="1" t="s">
        <v>71</v>
      </c>
      <c r="B22" s="1" t="s">
        <v>30</v>
      </c>
      <c r="C22" s="1" t="str">
        <f>TEXT("F18041001046","00000")</f>
        <v>F18041001046</v>
      </c>
      <c r="D22" s="1" t="s">
        <v>1064</v>
      </c>
      <c r="E22" s="1">
        <v>9778835751</v>
      </c>
      <c r="F22" s="1">
        <v>630</v>
      </c>
    </row>
    <row r="23" spans="1:6">
      <c r="A23" s="1" t="s">
        <v>29</v>
      </c>
      <c r="B23" s="1" t="s">
        <v>30</v>
      </c>
      <c r="C23" s="1" t="str">
        <f>TEXT("F19060001042","00000")</f>
        <v>F19060001042</v>
      </c>
      <c r="D23" s="1" t="s">
        <v>1065</v>
      </c>
      <c r="E23" s="1">
        <v>9437730811</v>
      </c>
      <c r="F23" s="1">
        <v>629</v>
      </c>
    </row>
    <row r="24" spans="1:6">
      <c r="A24" s="1" t="s">
        <v>71</v>
      </c>
      <c r="B24" s="1" t="s">
        <v>30</v>
      </c>
      <c r="C24" s="1" t="str">
        <f>TEXT("F19041001011","00000")</f>
        <v>F19041001011</v>
      </c>
      <c r="D24" s="1" t="s">
        <v>1066</v>
      </c>
      <c r="E24" s="1">
        <v>9437633050</v>
      </c>
      <c r="F24" s="1">
        <v>625</v>
      </c>
    </row>
    <row r="25" spans="1:6">
      <c r="A25" s="1" t="s">
        <v>6</v>
      </c>
      <c r="B25" s="1" t="s">
        <v>30</v>
      </c>
      <c r="C25" s="1" t="str">
        <f>TEXT("F19018001082","00000")</f>
        <v>F19018001082</v>
      </c>
      <c r="D25" s="1" t="s">
        <v>1067</v>
      </c>
      <c r="E25" s="1">
        <v>9556684017</v>
      </c>
      <c r="F25" s="1">
        <v>623</v>
      </c>
    </row>
    <row r="26" spans="1:6">
      <c r="A26" s="1" t="s">
        <v>197</v>
      </c>
      <c r="B26" s="1" t="s">
        <v>30</v>
      </c>
      <c r="C26" s="1" t="str">
        <f>TEXT("L20168001002","00000")</f>
        <v>L20168001002</v>
      </c>
      <c r="D26" s="1" t="s">
        <v>1068</v>
      </c>
      <c r="E26" s="1">
        <v>9437474791</v>
      </c>
      <c r="F26" s="1">
        <v>620</v>
      </c>
    </row>
    <row r="27" spans="1:6">
      <c r="A27" s="1" t="s">
        <v>20</v>
      </c>
      <c r="B27" s="1" t="s">
        <v>30</v>
      </c>
      <c r="C27" s="1" t="str">
        <f>TEXT("F19003001046","00000")</f>
        <v>F19003001046</v>
      </c>
      <c r="D27" s="1" t="s">
        <v>1069</v>
      </c>
      <c r="E27" s="1">
        <v>6371207830</v>
      </c>
      <c r="F27" s="1">
        <v>619</v>
      </c>
    </row>
    <row r="28" spans="1:6">
      <c r="A28" s="1" t="s">
        <v>448</v>
      </c>
      <c r="B28" s="1" t="s">
        <v>30</v>
      </c>
      <c r="C28" s="1" t="str">
        <f>TEXT("F19074001007","00000")</f>
        <v>F19074001007</v>
      </c>
      <c r="D28" s="1" t="s">
        <v>1070</v>
      </c>
      <c r="E28" s="1">
        <v>9861137240</v>
      </c>
      <c r="F28" s="1">
        <v>619</v>
      </c>
    </row>
    <row r="29" spans="1:6">
      <c r="A29" s="1" t="s">
        <v>117</v>
      </c>
      <c r="B29" s="1" t="s">
        <v>30</v>
      </c>
      <c r="C29" s="1" t="str">
        <f>TEXT("F19088001047","00000")</f>
        <v>F19088001047</v>
      </c>
      <c r="D29" s="1" t="s">
        <v>1071</v>
      </c>
      <c r="E29" s="1">
        <v>7536953519</v>
      </c>
      <c r="F29" s="1">
        <v>619</v>
      </c>
    </row>
    <row r="30" spans="1:6">
      <c r="A30" s="1" t="s">
        <v>123</v>
      </c>
      <c r="B30" s="1" t="s">
        <v>30</v>
      </c>
      <c r="C30" s="1" t="str">
        <f>TEXT("F19062001043","00000")</f>
        <v>F19062001043</v>
      </c>
      <c r="D30" s="1" t="s">
        <v>1072</v>
      </c>
      <c r="E30" s="1">
        <v>8093836303</v>
      </c>
      <c r="F30" s="1">
        <v>618</v>
      </c>
    </row>
    <row r="31" spans="1:6">
      <c r="A31" s="1" t="s">
        <v>68</v>
      </c>
      <c r="B31" s="1" t="s">
        <v>30</v>
      </c>
      <c r="C31" s="1" t="str">
        <f>TEXT("F19005001090","00000")</f>
        <v>F19005001090</v>
      </c>
      <c r="D31" s="1" t="s">
        <v>1073</v>
      </c>
      <c r="E31" s="1">
        <v>7894986593</v>
      </c>
      <c r="F31" s="1">
        <v>617</v>
      </c>
    </row>
    <row r="32" spans="1:6">
      <c r="A32" s="1" t="s">
        <v>1047</v>
      </c>
      <c r="B32" s="1" t="s">
        <v>30</v>
      </c>
      <c r="C32" s="1" t="str">
        <f>TEXT("F19158001037","00000")</f>
        <v>F19158001037</v>
      </c>
      <c r="D32" s="1" t="s">
        <v>1074</v>
      </c>
      <c r="E32" s="1">
        <v>7008130226</v>
      </c>
      <c r="F32" s="1">
        <v>617</v>
      </c>
    </row>
    <row r="33" spans="1:6">
      <c r="A33" s="1" t="s">
        <v>33</v>
      </c>
      <c r="B33" s="1" t="s">
        <v>30</v>
      </c>
      <c r="C33" s="1" t="str">
        <f>TEXT("F19001001107","00000")</f>
        <v>F19001001107</v>
      </c>
      <c r="D33" s="1" t="s">
        <v>954</v>
      </c>
      <c r="E33" s="1">
        <v>8144149083</v>
      </c>
      <c r="F33" s="1">
        <v>615</v>
      </c>
    </row>
    <row r="34" spans="1:6">
      <c r="A34" s="1" t="s">
        <v>158</v>
      </c>
      <c r="B34" s="1" t="s">
        <v>30</v>
      </c>
      <c r="C34" s="1" t="str">
        <f>TEXT("F19035001046","00000")</f>
        <v>F19035001046</v>
      </c>
      <c r="D34" s="1" t="s">
        <v>1075</v>
      </c>
      <c r="E34" s="1">
        <v>8763973890</v>
      </c>
      <c r="F34" s="1">
        <v>615</v>
      </c>
    </row>
    <row r="35" spans="1:6">
      <c r="A35" s="1" t="s">
        <v>86</v>
      </c>
      <c r="B35" s="1" t="s">
        <v>30</v>
      </c>
      <c r="C35" s="1" t="str">
        <f>TEXT("F19040003024","00000")</f>
        <v>F19040003024</v>
      </c>
      <c r="D35" s="1" t="s">
        <v>1076</v>
      </c>
      <c r="E35" s="1">
        <v>7978332406</v>
      </c>
      <c r="F35" s="1">
        <v>614</v>
      </c>
    </row>
    <row r="36" spans="1:6">
      <c r="A36" s="1" t="s">
        <v>217</v>
      </c>
      <c r="B36" s="1" t="s">
        <v>30</v>
      </c>
      <c r="C36" s="1" t="str">
        <f>TEXT("F19012004042","00000")</f>
        <v>F19012004042</v>
      </c>
      <c r="D36" s="1" t="s">
        <v>1077</v>
      </c>
      <c r="E36" s="1">
        <v>9583354112</v>
      </c>
      <c r="F36" s="1">
        <v>612</v>
      </c>
    </row>
    <row r="37" spans="1:6">
      <c r="A37" s="1" t="s">
        <v>6</v>
      </c>
      <c r="B37" s="1" t="s">
        <v>30</v>
      </c>
      <c r="C37" s="1" t="str">
        <f>TEXT("F19018001034","00000")</f>
        <v>F19018001034</v>
      </c>
      <c r="D37" s="1" t="s">
        <v>1078</v>
      </c>
      <c r="E37" s="1">
        <v>9348864129</v>
      </c>
      <c r="F37" s="1">
        <v>612</v>
      </c>
    </row>
    <row r="38" spans="1:6">
      <c r="A38" s="1" t="s">
        <v>402</v>
      </c>
      <c r="B38" s="1" t="s">
        <v>30</v>
      </c>
      <c r="C38" s="1" t="str">
        <f>TEXT("F19072001026","00000")</f>
        <v>F19072001026</v>
      </c>
      <c r="D38" s="1" t="s">
        <v>1079</v>
      </c>
      <c r="E38" s="1">
        <v>7894383311</v>
      </c>
      <c r="F38" s="1">
        <v>612</v>
      </c>
    </row>
    <row r="39" spans="1:6">
      <c r="A39" s="1" t="s">
        <v>214</v>
      </c>
      <c r="B39" s="1" t="s">
        <v>30</v>
      </c>
      <c r="C39" s="1" t="str">
        <f>TEXT("F19002001009","00000")</f>
        <v>F19002001009</v>
      </c>
      <c r="D39" s="1" t="s">
        <v>1080</v>
      </c>
      <c r="E39" s="1">
        <v>7991055643</v>
      </c>
      <c r="F39" s="1">
        <v>611</v>
      </c>
    </row>
    <row r="40" spans="1:6">
      <c r="A40" s="1" t="s">
        <v>988</v>
      </c>
      <c r="B40" s="1" t="s">
        <v>30</v>
      </c>
      <c r="C40" s="1" t="str">
        <f>TEXT("F19007001018","00000")</f>
        <v>F19007001018</v>
      </c>
      <c r="D40" s="1" t="s">
        <v>1081</v>
      </c>
      <c r="E40" s="1">
        <v>9337080969</v>
      </c>
      <c r="F40" s="1">
        <v>611</v>
      </c>
    </row>
    <row r="41" spans="1:6">
      <c r="A41" s="1" t="s">
        <v>197</v>
      </c>
      <c r="B41" s="1" t="s">
        <v>30</v>
      </c>
      <c r="C41" s="1" t="str">
        <f>TEXT("F19168001041","00000")</f>
        <v>F19168001041</v>
      </c>
      <c r="D41" s="1" t="s">
        <v>1082</v>
      </c>
      <c r="E41" s="1">
        <v>9668526050</v>
      </c>
      <c r="F41" s="1">
        <v>610</v>
      </c>
    </row>
    <row r="42" spans="1:6">
      <c r="A42" s="1" t="s">
        <v>187</v>
      </c>
      <c r="B42" s="1" t="s">
        <v>30</v>
      </c>
      <c r="C42" s="1" t="str">
        <f>TEXT("F19004001042","00000")</f>
        <v>F19004001042</v>
      </c>
      <c r="D42" s="1" t="s">
        <v>1083</v>
      </c>
      <c r="E42" s="1">
        <v>9437435824</v>
      </c>
      <c r="F42" s="1">
        <v>608</v>
      </c>
    </row>
    <row r="43" spans="1:6">
      <c r="A43" s="1" t="s">
        <v>906</v>
      </c>
      <c r="B43" s="1" t="s">
        <v>30</v>
      </c>
      <c r="C43" s="1" t="str">
        <f>TEXT("F19015001024","00000")</f>
        <v>F19015001024</v>
      </c>
      <c r="D43" s="1" t="s">
        <v>1084</v>
      </c>
      <c r="E43" s="1">
        <v>9439204920</v>
      </c>
      <c r="F43" s="1">
        <v>608</v>
      </c>
    </row>
    <row r="44" spans="1:6">
      <c r="A44" s="1" t="s">
        <v>47</v>
      </c>
      <c r="B44" s="1" t="s">
        <v>30</v>
      </c>
      <c r="C44" s="1" t="str">
        <f>TEXT("F19070001011","00000")</f>
        <v>F19070001011</v>
      </c>
      <c r="D44" s="1" t="s">
        <v>1085</v>
      </c>
      <c r="E44" s="1">
        <v>8280988183</v>
      </c>
      <c r="F44" s="1">
        <v>608</v>
      </c>
    </row>
    <row r="45" spans="1:6">
      <c r="A45" s="1" t="s">
        <v>117</v>
      </c>
      <c r="B45" s="1" t="s">
        <v>30</v>
      </c>
      <c r="C45" s="1" t="str">
        <f>TEXT("F19088001085","00000")</f>
        <v>F19088001085</v>
      </c>
      <c r="D45" s="1" t="s">
        <v>1086</v>
      </c>
      <c r="E45" s="1">
        <v>8144286083</v>
      </c>
      <c r="F45" s="1">
        <v>608</v>
      </c>
    </row>
    <row r="46" spans="1:6">
      <c r="A46" s="1" t="s">
        <v>217</v>
      </c>
      <c r="B46" s="1" t="s">
        <v>30</v>
      </c>
      <c r="C46" s="1" t="str">
        <f>TEXT("F19012004022","00000")</f>
        <v>F19012004022</v>
      </c>
      <c r="D46" s="1" t="s">
        <v>1087</v>
      </c>
      <c r="E46" s="1">
        <v>7735437545</v>
      </c>
      <c r="F46" s="1">
        <v>607</v>
      </c>
    </row>
    <row r="47" spans="1:6">
      <c r="A47" s="1" t="s">
        <v>52</v>
      </c>
      <c r="B47" s="1" t="s">
        <v>30</v>
      </c>
      <c r="C47" s="1" t="str">
        <f>TEXT("F19026001037","00000")</f>
        <v>F19026001037</v>
      </c>
      <c r="D47" s="1" t="s">
        <v>1088</v>
      </c>
      <c r="E47" s="1">
        <v>8328933737</v>
      </c>
      <c r="F47" s="1">
        <v>606</v>
      </c>
    </row>
    <row r="48" spans="1:6">
      <c r="A48" s="1" t="s">
        <v>1089</v>
      </c>
      <c r="B48" s="1" t="s">
        <v>30</v>
      </c>
      <c r="C48" s="1" t="str">
        <f>TEXT("F19114001035","00000")</f>
        <v>F19114001035</v>
      </c>
      <c r="D48" s="1" t="s">
        <v>1090</v>
      </c>
      <c r="E48" s="1">
        <v>9668845779</v>
      </c>
      <c r="F48" s="1">
        <v>606</v>
      </c>
    </row>
    <row r="49" spans="1:6">
      <c r="A49" s="1" t="s">
        <v>29</v>
      </c>
      <c r="B49" s="1" t="s">
        <v>30</v>
      </c>
      <c r="C49" s="1" t="str">
        <f>TEXT("L20060001003","00000")</f>
        <v>L20060001003</v>
      </c>
      <c r="D49" s="1" t="s">
        <v>1091</v>
      </c>
      <c r="E49" s="1">
        <v>9438109236</v>
      </c>
      <c r="F49" s="1">
        <v>606</v>
      </c>
    </row>
    <row r="50" spans="1:6">
      <c r="A50" s="1" t="s">
        <v>277</v>
      </c>
      <c r="B50" s="1" t="s">
        <v>30</v>
      </c>
      <c r="C50" s="1" t="str">
        <f>TEXT("F19066001051","00000")</f>
        <v>F19066001051</v>
      </c>
      <c r="D50" s="1" t="s">
        <v>1092</v>
      </c>
      <c r="E50" s="1">
        <v>9938008114</v>
      </c>
      <c r="F50" s="1">
        <v>605</v>
      </c>
    </row>
    <row r="51" spans="1:6">
      <c r="A51" s="1" t="s">
        <v>875</v>
      </c>
      <c r="B51" s="1" t="s">
        <v>30</v>
      </c>
      <c r="C51" s="1" t="str">
        <f>TEXT("F19152001018","00000")</f>
        <v>F19152001018</v>
      </c>
      <c r="D51" s="1" t="s">
        <v>1093</v>
      </c>
      <c r="E51" s="1">
        <v>7789932980</v>
      </c>
      <c r="F51" s="1">
        <v>605</v>
      </c>
    </row>
    <row r="52" spans="1:6">
      <c r="A52" s="1" t="s">
        <v>217</v>
      </c>
      <c r="B52" s="1" t="s">
        <v>30</v>
      </c>
      <c r="C52" s="1" t="str">
        <f>TEXT("F19012001005","00000")</f>
        <v>F19012001005</v>
      </c>
      <c r="D52" s="1" t="s">
        <v>1094</v>
      </c>
      <c r="E52" s="1">
        <v>9437066807</v>
      </c>
      <c r="F52" s="1">
        <v>602</v>
      </c>
    </row>
    <row r="53" spans="1:6">
      <c r="A53" s="1" t="s">
        <v>78</v>
      </c>
      <c r="B53" s="1" t="s">
        <v>30</v>
      </c>
      <c r="C53" s="1" t="str">
        <f>TEXT("F19063001004","00000")</f>
        <v>F19063001004</v>
      </c>
      <c r="D53" s="1" t="s">
        <v>1095</v>
      </c>
      <c r="E53" s="1">
        <v>9937385412</v>
      </c>
      <c r="F53" s="1">
        <v>602</v>
      </c>
    </row>
    <row r="54" spans="1:6">
      <c r="A54" s="1" t="s">
        <v>29</v>
      </c>
      <c r="B54" s="1" t="s">
        <v>30</v>
      </c>
      <c r="C54" s="1" t="str">
        <f>TEXT("F19060001036","00000")</f>
        <v>F19060001036</v>
      </c>
      <c r="D54" s="1" t="s">
        <v>1096</v>
      </c>
      <c r="E54" s="1">
        <v>9178029093</v>
      </c>
      <c r="F54" s="1">
        <v>601</v>
      </c>
    </row>
    <row r="55" spans="1:6">
      <c r="A55" s="1" t="s">
        <v>504</v>
      </c>
      <c r="B55" s="1" t="s">
        <v>30</v>
      </c>
      <c r="C55" s="1" t="str">
        <f>TEXT("F19059001044","00000")</f>
        <v>F19059001044</v>
      </c>
      <c r="D55" s="1" t="s">
        <v>1097</v>
      </c>
      <c r="E55" s="1">
        <v>8144463840</v>
      </c>
      <c r="F55" s="1">
        <v>599</v>
      </c>
    </row>
    <row r="56" spans="1:6">
      <c r="A56" s="1" t="s">
        <v>123</v>
      </c>
      <c r="B56" s="1" t="s">
        <v>30</v>
      </c>
      <c r="C56" s="1" t="str">
        <f>TEXT("F19062001012","00000")</f>
        <v>F19062001012</v>
      </c>
      <c r="D56" s="1" t="s">
        <v>1098</v>
      </c>
      <c r="E56" s="1">
        <v>9583992430</v>
      </c>
      <c r="F56" s="1">
        <v>598</v>
      </c>
    </row>
    <row r="57" spans="1:6">
      <c r="A57" s="1" t="s">
        <v>906</v>
      </c>
      <c r="B57" s="1" t="s">
        <v>30</v>
      </c>
      <c r="C57" s="1" t="str">
        <f>TEXT("F19015001033","00000")</f>
        <v>F19015001033</v>
      </c>
      <c r="D57" s="1" t="s">
        <v>1099</v>
      </c>
      <c r="E57" s="1">
        <v>8093758757</v>
      </c>
      <c r="F57" s="1">
        <v>597</v>
      </c>
    </row>
    <row r="58" spans="1:6">
      <c r="A58" s="1" t="s">
        <v>274</v>
      </c>
      <c r="B58" s="1" t="s">
        <v>30</v>
      </c>
      <c r="C58" s="1" t="str">
        <f>TEXT("F19126001016","00000")</f>
        <v>F19126001016</v>
      </c>
      <c r="D58" s="1" t="s">
        <v>1100</v>
      </c>
      <c r="E58" s="1">
        <v>7008672223</v>
      </c>
      <c r="F58" s="1">
        <v>596</v>
      </c>
    </row>
    <row r="59" spans="1:6">
      <c r="A59" s="1" t="s">
        <v>6</v>
      </c>
      <c r="B59" s="1" t="s">
        <v>30</v>
      </c>
      <c r="C59" s="1" t="str">
        <f>TEXT("F19018001026","00000")</f>
        <v>F19018001026</v>
      </c>
      <c r="D59" s="1" t="s">
        <v>1101</v>
      </c>
      <c r="E59" s="1">
        <v>7750077477</v>
      </c>
      <c r="F59" s="1">
        <v>594</v>
      </c>
    </row>
    <row r="60" spans="1:6">
      <c r="A60" s="1" t="s">
        <v>29</v>
      </c>
      <c r="B60" s="1" t="s">
        <v>30</v>
      </c>
      <c r="C60" s="1" t="str">
        <f>TEXT("F19060001038","00000")</f>
        <v>F19060001038</v>
      </c>
      <c r="D60" s="1" t="s">
        <v>1102</v>
      </c>
      <c r="E60" s="1">
        <v>8917215072</v>
      </c>
      <c r="F60" s="1">
        <v>594</v>
      </c>
    </row>
    <row r="61" spans="1:6">
      <c r="A61" s="1" t="s">
        <v>197</v>
      </c>
      <c r="B61" s="1" t="s">
        <v>30</v>
      </c>
      <c r="C61" s="1" t="str">
        <f>TEXT("F19168001014","00000")</f>
        <v>F19168001014</v>
      </c>
      <c r="D61" s="1" t="s">
        <v>1103</v>
      </c>
      <c r="E61" s="1">
        <v>8917669041</v>
      </c>
      <c r="F61" s="1">
        <v>594</v>
      </c>
    </row>
    <row r="62" spans="1:6">
      <c r="A62" s="1" t="s">
        <v>6</v>
      </c>
      <c r="B62" s="1" t="s">
        <v>30</v>
      </c>
      <c r="C62" s="1" t="str">
        <f>TEXT("F19018001050","00000")</f>
        <v>F19018001050</v>
      </c>
      <c r="D62" s="1" t="s">
        <v>1104</v>
      </c>
      <c r="E62" s="1">
        <v>9437408971</v>
      </c>
      <c r="F62" s="1">
        <v>591</v>
      </c>
    </row>
    <row r="63" spans="1:6">
      <c r="A63" s="1" t="s">
        <v>89</v>
      </c>
      <c r="B63" s="1" t="s">
        <v>30</v>
      </c>
      <c r="C63" s="1" t="str">
        <f>TEXT("F19057001015","00000")</f>
        <v>F19057001015</v>
      </c>
      <c r="D63" s="1" t="s">
        <v>1105</v>
      </c>
      <c r="E63" s="1">
        <v>9777140179</v>
      </c>
      <c r="F63" s="1">
        <v>591</v>
      </c>
    </row>
    <row r="64" spans="1:6">
      <c r="A64" s="1" t="s">
        <v>78</v>
      </c>
      <c r="B64" s="1" t="s">
        <v>30</v>
      </c>
      <c r="C64" s="1" t="str">
        <f>TEXT("F19063001067","00000")</f>
        <v>F19063001067</v>
      </c>
      <c r="D64" s="1" t="s">
        <v>1106</v>
      </c>
      <c r="E64" s="1">
        <v>7008685637</v>
      </c>
      <c r="F64" s="1">
        <v>591</v>
      </c>
    </row>
    <row r="65" spans="1:6">
      <c r="A65" s="1" t="s">
        <v>16</v>
      </c>
      <c r="B65" s="1" t="s">
        <v>30</v>
      </c>
      <c r="C65" s="1" t="str">
        <f>TEXT("F19013001012","00000")</f>
        <v>F19013001012</v>
      </c>
      <c r="D65" s="1" t="s">
        <v>1107</v>
      </c>
      <c r="E65" s="1">
        <v>7377448557</v>
      </c>
      <c r="F65" s="1">
        <v>590</v>
      </c>
    </row>
    <row r="66" spans="1:6">
      <c r="A66" s="1" t="s">
        <v>6</v>
      </c>
      <c r="B66" s="1" t="s">
        <v>30</v>
      </c>
      <c r="C66" s="1" t="str">
        <f>TEXT("F19018001033","00000")</f>
        <v>F19018001033</v>
      </c>
      <c r="D66" s="1" t="s">
        <v>1108</v>
      </c>
      <c r="E66" s="1">
        <v>9337234344</v>
      </c>
      <c r="F66" s="1">
        <v>589</v>
      </c>
    </row>
    <row r="67" spans="1:6">
      <c r="A67" s="1" t="s">
        <v>112</v>
      </c>
      <c r="B67" s="1" t="s">
        <v>30</v>
      </c>
      <c r="C67" s="1" t="str">
        <f>TEXT("F19065001044","00000")</f>
        <v>F19065001044</v>
      </c>
      <c r="D67" s="1" t="s">
        <v>1109</v>
      </c>
      <c r="E67" s="1">
        <v>9777276741</v>
      </c>
      <c r="F67" s="1">
        <v>589</v>
      </c>
    </row>
    <row r="68" spans="1:6">
      <c r="A68" s="1" t="s">
        <v>259</v>
      </c>
      <c r="B68" s="1" t="s">
        <v>30</v>
      </c>
      <c r="C68" s="1" t="str">
        <f>TEXT("F19105001014","00000")</f>
        <v>F19105001014</v>
      </c>
      <c r="D68" s="1" t="s">
        <v>1110</v>
      </c>
      <c r="E68" s="1">
        <v>7735836409</v>
      </c>
      <c r="F68" s="1">
        <v>589</v>
      </c>
    </row>
    <row r="69" spans="1:6">
      <c r="A69" s="1" t="s">
        <v>875</v>
      </c>
      <c r="B69" s="1" t="s">
        <v>30</v>
      </c>
      <c r="C69" s="1" t="str">
        <f>TEXT("F19152001023","00000")</f>
        <v>F19152001023</v>
      </c>
      <c r="D69" s="1" t="s">
        <v>1111</v>
      </c>
      <c r="E69" s="1">
        <v>8457008367</v>
      </c>
      <c r="F69" s="1">
        <v>589</v>
      </c>
    </row>
    <row r="70" spans="1:6">
      <c r="A70" s="1" t="s">
        <v>274</v>
      </c>
      <c r="B70" s="1" t="s">
        <v>30</v>
      </c>
      <c r="C70" s="1" t="str">
        <f>TEXT("L20126001004","00000")</f>
        <v>L20126001004</v>
      </c>
      <c r="D70" s="1" t="s">
        <v>1112</v>
      </c>
      <c r="E70" s="1">
        <v>7606985209</v>
      </c>
      <c r="F70" s="1">
        <v>589</v>
      </c>
    </row>
    <row r="71" spans="1:6">
      <c r="A71" s="1" t="s">
        <v>1113</v>
      </c>
      <c r="B71" s="1" t="s">
        <v>30</v>
      </c>
      <c r="C71" s="1" t="str">
        <f>TEXT("F19135001007","00000")</f>
        <v>F19135001007</v>
      </c>
      <c r="D71" s="1" t="s">
        <v>1114</v>
      </c>
      <c r="E71" s="1">
        <v>8455813390</v>
      </c>
      <c r="F71" s="1">
        <v>588</v>
      </c>
    </row>
    <row r="72" spans="1:6">
      <c r="A72" s="1" t="s">
        <v>214</v>
      </c>
      <c r="B72" s="1" t="s">
        <v>30</v>
      </c>
      <c r="C72" s="1" t="str">
        <f>TEXT("F19002001039","00000")</f>
        <v>F19002001039</v>
      </c>
      <c r="D72" s="1" t="s">
        <v>1115</v>
      </c>
      <c r="E72" s="1">
        <v>6370666320</v>
      </c>
      <c r="F72" s="1">
        <v>587</v>
      </c>
    </row>
    <row r="73" spans="1:6">
      <c r="A73" s="1" t="s">
        <v>71</v>
      </c>
      <c r="B73" s="1" t="s">
        <v>30</v>
      </c>
      <c r="C73" s="1" t="str">
        <f>TEXT("F19041001040","00000")</f>
        <v>F19041001040</v>
      </c>
      <c r="D73" s="1" t="s">
        <v>1116</v>
      </c>
      <c r="E73" s="1">
        <v>8328984171</v>
      </c>
      <c r="F73" s="1">
        <v>587</v>
      </c>
    </row>
    <row r="74" spans="1:6">
      <c r="A74" s="1" t="s">
        <v>40</v>
      </c>
      <c r="B74" s="1" t="s">
        <v>30</v>
      </c>
      <c r="C74" s="1" t="str">
        <f>TEXT("F19044001023","00000")</f>
        <v>F19044001023</v>
      </c>
      <c r="D74" s="1" t="s">
        <v>49</v>
      </c>
      <c r="E74" s="1">
        <v>8908955624</v>
      </c>
      <c r="F74" s="1">
        <v>587</v>
      </c>
    </row>
    <row r="75" spans="1:6">
      <c r="A75" s="1" t="s">
        <v>1113</v>
      </c>
      <c r="B75" s="1" t="s">
        <v>30</v>
      </c>
      <c r="C75" s="1" t="str">
        <f>TEXT("F19135001037","00000")</f>
        <v>F19135001037</v>
      </c>
      <c r="D75" s="1" t="s">
        <v>1117</v>
      </c>
      <c r="E75" s="1">
        <v>9348496466</v>
      </c>
      <c r="F75" s="1">
        <v>587</v>
      </c>
    </row>
    <row r="76" spans="1:6">
      <c r="A76" s="1" t="s">
        <v>83</v>
      </c>
      <c r="B76" s="1" t="s">
        <v>30</v>
      </c>
      <c r="C76" s="1" t="str">
        <f>TEXT("F19028001037","00000")</f>
        <v>F19028001037</v>
      </c>
      <c r="D76" s="1" t="s">
        <v>1118</v>
      </c>
      <c r="E76" s="1">
        <v>7077002176</v>
      </c>
      <c r="F76" s="1">
        <v>586</v>
      </c>
    </row>
    <row r="77" spans="1:6">
      <c r="A77" s="1" t="s">
        <v>40</v>
      </c>
      <c r="B77" s="1" t="s">
        <v>30</v>
      </c>
      <c r="C77" s="1" t="str">
        <f>TEXT("F19044001022","00000")</f>
        <v>F19044001022</v>
      </c>
      <c r="D77" s="1" t="s">
        <v>1119</v>
      </c>
      <c r="E77" s="1">
        <v>8144632462</v>
      </c>
      <c r="F77" s="1">
        <v>586</v>
      </c>
    </row>
    <row r="78" spans="1:6">
      <c r="A78" s="1" t="s">
        <v>274</v>
      </c>
      <c r="B78" s="1" t="s">
        <v>30</v>
      </c>
      <c r="C78" s="1" t="str">
        <f>TEXT("F19126001055","00000")</f>
        <v>F19126001055</v>
      </c>
      <c r="D78" s="1" t="s">
        <v>1120</v>
      </c>
      <c r="E78" s="1">
        <v>9937373778</v>
      </c>
      <c r="F78" s="1">
        <v>586</v>
      </c>
    </row>
    <row r="79" spans="1:6">
      <c r="A79" s="1" t="s">
        <v>197</v>
      </c>
      <c r="B79" s="1" t="s">
        <v>30</v>
      </c>
      <c r="C79" s="1" t="str">
        <f>TEXT("F19168001006","00000")</f>
        <v>F19168001006</v>
      </c>
      <c r="D79" s="1" t="s">
        <v>26</v>
      </c>
      <c r="E79" s="1">
        <v>7735325290</v>
      </c>
      <c r="F79" s="1">
        <v>586</v>
      </c>
    </row>
    <row r="80" spans="1:6">
      <c r="A80" s="1" t="s">
        <v>120</v>
      </c>
      <c r="B80" s="1" t="s">
        <v>30</v>
      </c>
      <c r="C80" s="1" t="str">
        <f>TEXT("L20061001013","00000")</f>
        <v>L20061001013</v>
      </c>
      <c r="D80" s="1" t="s">
        <v>1121</v>
      </c>
      <c r="E80" s="1">
        <v>8658855646</v>
      </c>
      <c r="F80" s="1">
        <v>586</v>
      </c>
    </row>
    <row r="81" spans="1:6">
      <c r="A81" s="1" t="s">
        <v>274</v>
      </c>
      <c r="B81" s="1" t="s">
        <v>30</v>
      </c>
      <c r="C81" s="1" t="str">
        <f>TEXT("F19126001046","00000")</f>
        <v>F19126001046</v>
      </c>
      <c r="D81" s="1" t="s">
        <v>1122</v>
      </c>
      <c r="E81" s="1">
        <v>8249991478</v>
      </c>
      <c r="F81" s="1">
        <v>585</v>
      </c>
    </row>
    <row r="82" spans="1:6">
      <c r="A82" s="1" t="s">
        <v>1123</v>
      </c>
      <c r="B82" s="1" t="s">
        <v>30</v>
      </c>
      <c r="C82" s="1" t="str">
        <f>TEXT("F19128001050","00000")</f>
        <v>F19128001050</v>
      </c>
      <c r="D82" s="1" t="s">
        <v>1124</v>
      </c>
      <c r="E82" s="1">
        <v>6370741144</v>
      </c>
      <c r="F82" s="1">
        <v>585</v>
      </c>
    </row>
    <row r="83" spans="1:6">
      <c r="A83" s="1" t="s">
        <v>1113</v>
      </c>
      <c r="B83" s="1" t="s">
        <v>30</v>
      </c>
      <c r="C83" s="1" t="str">
        <f>TEXT("F19135001001","00000")</f>
        <v>F19135001001</v>
      </c>
      <c r="D83" s="1" t="s">
        <v>1125</v>
      </c>
      <c r="E83" s="1">
        <v>9438703616</v>
      </c>
      <c r="F83" s="1">
        <v>585</v>
      </c>
    </row>
    <row r="84" spans="1:6">
      <c r="A84" s="1" t="s">
        <v>477</v>
      </c>
      <c r="B84" s="1" t="s">
        <v>30</v>
      </c>
      <c r="C84" s="1" t="str">
        <f>TEXT("F19014001033","00000")</f>
        <v>F19014001033</v>
      </c>
      <c r="D84" s="1" t="s">
        <v>1126</v>
      </c>
      <c r="E84" s="1">
        <v>6370421920</v>
      </c>
      <c r="F84" s="1">
        <v>584</v>
      </c>
    </row>
    <row r="85" spans="1:6">
      <c r="A85" s="1" t="s">
        <v>89</v>
      </c>
      <c r="B85" s="1" t="s">
        <v>30</v>
      </c>
      <c r="C85" s="1" t="str">
        <f>TEXT("F19057001059","00000")</f>
        <v>F19057001059</v>
      </c>
      <c r="D85" s="1" t="s">
        <v>1127</v>
      </c>
      <c r="E85" s="1">
        <v>8908762676</v>
      </c>
      <c r="F85" s="1">
        <v>584</v>
      </c>
    </row>
    <row r="86" spans="1:6">
      <c r="A86" s="1" t="s">
        <v>978</v>
      </c>
      <c r="B86" s="1" t="s">
        <v>30</v>
      </c>
      <c r="C86" s="1" t="str">
        <f>TEXT("F19122001017","00000")</f>
        <v>F19122001017</v>
      </c>
      <c r="D86" s="1" t="s">
        <v>1128</v>
      </c>
      <c r="E86" s="1">
        <v>9938164958</v>
      </c>
      <c r="F86" s="1">
        <v>584</v>
      </c>
    </row>
    <row r="87" spans="1:6">
      <c r="A87" s="1" t="s">
        <v>355</v>
      </c>
      <c r="B87" s="1" t="s">
        <v>30</v>
      </c>
      <c r="C87" s="1" t="str">
        <f>TEXT("F19023001029","00000")</f>
        <v>F19023001029</v>
      </c>
      <c r="D87" s="1" t="s">
        <v>1129</v>
      </c>
      <c r="E87" s="1">
        <v>9861686085</v>
      </c>
      <c r="F87" s="1">
        <v>583</v>
      </c>
    </row>
    <row r="88" spans="1:6">
      <c r="A88" s="1" t="s">
        <v>504</v>
      </c>
      <c r="B88" s="1" t="s">
        <v>30</v>
      </c>
      <c r="C88" s="1" t="str">
        <f>TEXT("F19059001082","00000")</f>
        <v>F19059001082</v>
      </c>
      <c r="D88" s="1" t="s">
        <v>1130</v>
      </c>
      <c r="E88" s="1">
        <v>8144463237</v>
      </c>
      <c r="F88" s="1">
        <v>583</v>
      </c>
    </row>
    <row r="89" spans="1:6">
      <c r="A89" s="1" t="s">
        <v>29</v>
      </c>
      <c r="B89" s="1" t="s">
        <v>30</v>
      </c>
      <c r="C89" s="1" t="str">
        <f>TEXT("F19060001050","00000")</f>
        <v>F19060001050</v>
      </c>
      <c r="D89" s="1" t="s">
        <v>1131</v>
      </c>
      <c r="E89" s="1">
        <v>9861774662</v>
      </c>
      <c r="F89" s="1">
        <v>583</v>
      </c>
    </row>
    <row r="90" spans="1:6">
      <c r="A90" s="1" t="s">
        <v>775</v>
      </c>
      <c r="B90" s="1" t="s">
        <v>30</v>
      </c>
      <c r="C90" s="1" t="str">
        <f>TEXT("F19084001031","00000")</f>
        <v>F19084001031</v>
      </c>
      <c r="D90" s="1" t="s">
        <v>1132</v>
      </c>
      <c r="E90" s="1">
        <v>9937786296</v>
      </c>
      <c r="F90" s="1">
        <v>583</v>
      </c>
    </row>
    <row r="91" spans="1:6">
      <c r="A91" s="1" t="s">
        <v>1133</v>
      </c>
      <c r="B91" s="1" t="s">
        <v>30</v>
      </c>
      <c r="C91" s="1" t="str">
        <f>TEXT("F19154001018","00000")</f>
        <v>F19154001018</v>
      </c>
      <c r="D91" s="1" t="s">
        <v>1134</v>
      </c>
      <c r="E91" s="1">
        <v>6372697658</v>
      </c>
      <c r="F91" s="1">
        <v>583</v>
      </c>
    </row>
    <row r="92" spans="1:6">
      <c r="A92" s="1" t="s">
        <v>214</v>
      </c>
      <c r="B92" s="1" t="s">
        <v>30</v>
      </c>
      <c r="C92" s="1" t="str">
        <f>TEXT("F19002001034","00000")</f>
        <v>F19002001034</v>
      </c>
      <c r="D92" s="1" t="s">
        <v>1135</v>
      </c>
      <c r="E92" s="1">
        <v>9337806387</v>
      </c>
      <c r="F92" s="1">
        <v>582</v>
      </c>
    </row>
    <row r="93" spans="1:6">
      <c r="A93" s="1" t="s">
        <v>988</v>
      </c>
      <c r="B93" s="1" t="s">
        <v>30</v>
      </c>
      <c r="C93" s="1" t="str">
        <f>TEXT("F19007001004","00000")</f>
        <v>F19007001004</v>
      </c>
      <c r="D93" s="1" t="s">
        <v>1136</v>
      </c>
      <c r="E93" s="1">
        <v>9438853546</v>
      </c>
      <c r="F93" s="1">
        <v>582</v>
      </c>
    </row>
    <row r="94" spans="1:6">
      <c r="A94" s="1" t="s">
        <v>606</v>
      </c>
      <c r="B94" s="1" t="s">
        <v>30</v>
      </c>
      <c r="C94" s="1" t="str">
        <f>TEXT("F19067001027","00000")</f>
        <v>F19067001027</v>
      </c>
      <c r="D94" s="1" t="s">
        <v>1137</v>
      </c>
      <c r="E94" s="1">
        <v>8249454912</v>
      </c>
      <c r="F94" s="1">
        <v>582</v>
      </c>
    </row>
    <row r="95" spans="1:6">
      <c r="A95" s="1" t="s">
        <v>47</v>
      </c>
      <c r="B95" s="1" t="s">
        <v>30</v>
      </c>
      <c r="C95" s="1" t="str">
        <f>TEXT("F19070001046","00000")</f>
        <v>F19070001046</v>
      </c>
      <c r="D95" s="1" t="s">
        <v>1138</v>
      </c>
      <c r="E95" s="1">
        <v>9668492192</v>
      </c>
      <c r="F95" s="1">
        <v>582</v>
      </c>
    </row>
    <row r="96" spans="1:6">
      <c r="A96" s="1" t="s">
        <v>366</v>
      </c>
      <c r="B96" s="1" t="s">
        <v>30</v>
      </c>
      <c r="C96" s="1" t="str">
        <f>TEXT("F19010001028","00000")</f>
        <v>F19010001028</v>
      </c>
      <c r="D96" s="1" t="s">
        <v>1139</v>
      </c>
      <c r="E96" s="1">
        <v>6371163367</v>
      </c>
      <c r="F96" s="1">
        <v>581</v>
      </c>
    </row>
    <row r="97" spans="1:6">
      <c r="A97" s="1" t="s">
        <v>366</v>
      </c>
      <c r="B97" s="1" t="s">
        <v>30</v>
      </c>
      <c r="C97" s="1" t="str">
        <f>TEXT("F19010001030","00000")</f>
        <v>F19010001030</v>
      </c>
      <c r="D97" s="1" t="s">
        <v>1140</v>
      </c>
      <c r="E97" s="1">
        <v>8895961772</v>
      </c>
      <c r="F97" s="1">
        <v>581</v>
      </c>
    </row>
    <row r="98" spans="1:6">
      <c r="A98" s="1" t="s">
        <v>477</v>
      </c>
      <c r="B98" s="1" t="s">
        <v>30</v>
      </c>
      <c r="C98" s="1" t="str">
        <f>TEXT("F19014001042","00000")</f>
        <v>F19014001042</v>
      </c>
      <c r="D98" s="1" t="s">
        <v>1141</v>
      </c>
      <c r="E98" s="1">
        <v>9668001195</v>
      </c>
      <c r="F98" s="1">
        <v>581</v>
      </c>
    </row>
    <row r="99" spans="1:6">
      <c r="A99" s="1" t="s">
        <v>477</v>
      </c>
      <c r="B99" s="1" t="s">
        <v>30</v>
      </c>
      <c r="C99" s="1" t="str">
        <f>TEXT("F19014001056","00000")</f>
        <v>F19014001056</v>
      </c>
      <c r="D99" s="1" t="s">
        <v>1142</v>
      </c>
      <c r="E99" s="1">
        <v>8144035132</v>
      </c>
      <c r="F99" s="1">
        <v>581</v>
      </c>
    </row>
    <row r="100" spans="1:6">
      <c r="A100" s="1" t="s">
        <v>1133</v>
      </c>
      <c r="B100" s="1" t="s">
        <v>30</v>
      </c>
      <c r="C100" s="1" t="str">
        <f>TEXT("F19154001020","00000")</f>
        <v>F19154001020</v>
      </c>
      <c r="D100" s="1" t="s">
        <v>1143</v>
      </c>
      <c r="E100" s="1">
        <v>7683969109</v>
      </c>
      <c r="F100" s="1">
        <v>581</v>
      </c>
    </row>
    <row r="101" spans="1:6">
      <c r="A101" s="1" t="s">
        <v>20</v>
      </c>
      <c r="B101" s="1" t="s">
        <v>30</v>
      </c>
      <c r="C101" s="1" t="str">
        <f>TEXT("F19003001023","00000")</f>
        <v>F19003001023</v>
      </c>
      <c r="D101" s="1" t="s">
        <v>1144</v>
      </c>
      <c r="E101" s="1">
        <v>8249585059</v>
      </c>
      <c r="F101" s="1">
        <v>580</v>
      </c>
    </row>
    <row r="102" spans="1:6">
      <c r="A102" s="1" t="s">
        <v>20</v>
      </c>
      <c r="B102" s="1" t="s">
        <v>30</v>
      </c>
      <c r="C102" s="1" t="str">
        <f>TEXT("F19003001051","00000")</f>
        <v>F19003001051</v>
      </c>
      <c r="D102" s="1" t="s">
        <v>1145</v>
      </c>
      <c r="E102" s="1">
        <v>9437206787</v>
      </c>
      <c r="F102" s="1">
        <v>580</v>
      </c>
    </row>
    <row r="103" spans="1:6">
      <c r="A103" s="1" t="s">
        <v>16</v>
      </c>
      <c r="B103" s="1" t="s">
        <v>30</v>
      </c>
      <c r="C103" s="1" t="str">
        <f>TEXT("F19013001017","00000")</f>
        <v>F19013001017</v>
      </c>
      <c r="D103" s="1" t="s">
        <v>1146</v>
      </c>
      <c r="E103" s="1">
        <v>9437622932</v>
      </c>
      <c r="F103" s="1">
        <v>580</v>
      </c>
    </row>
    <row r="104" spans="1:6">
      <c r="A104" s="1" t="s">
        <v>827</v>
      </c>
      <c r="B104" s="1" t="s">
        <v>30</v>
      </c>
      <c r="C104" s="1" t="str">
        <f>TEXT("F19021001021","00000")</f>
        <v>F19021001021</v>
      </c>
      <c r="D104" s="1" t="s">
        <v>1147</v>
      </c>
      <c r="E104" s="1">
        <v>8847818493</v>
      </c>
      <c r="F104" s="1">
        <v>580</v>
      </c>
    </row>
    <row r="105" spans="1:6">
      <c r="A105" s="1" t="s">
        <v>40</v>
      </c>
      <c r="B105" s="1" t="s">
        <v>30</v>
      </c>
      <c r="C105" s="1" t="str">
        <f>TEXT("F19044001013","00000")</f>
        <v>F19044001013</v>
      </c>
      <c r="D105" s="1" t="s">
        <v>1148</v>
      </c>
      <c r="E105" s="1">
        <v>7735961377</v>
      </c>
      <c r="F105" s="1">
        <v>580</v>
      </c>
    </row>
    <row r="106" spans="1:6">
      <c r="A106" s="1" t="s">
        <v>117</v>
      </c>
      <c r="B106" s="1" t="s">
        <v>30</v>
      </c>
      <c r="C106" s="1" t="str">
        <f>TEXT("F19088001039","00000")</f>
        <v>F19088001039</v>
      </c>
      <c r="D106" s="1" t="s">
        <v>1149</v>
      </c>
      <c r="E106" s="1">
        <v>7978041818</v>
      </c>
      <c r="F106" s="1">
        <v>580</v>
      </c>
    </row>
    <row r="107" spans="1:6">
      <c r="A107" s="1" t="s">
        <v>197</v>
      </c>
      <c r="B107" s="1" t="s">
        <v>30</v>
      </c>
      <c r="C107" s="1" t="str">
        <f>TEXT("F19168001015","00000")</f>
        <v>F19168001015</v>
      </c>
      <c r="D107" s="1" t="s">
        <v>1150</v>
      </c>
      <c r="E107" s="1">
        <v>8280425327</v>
      </c>
      <c r="F107" s="1">
        <v>580</v>
      </c>
    </row>
    <row r="108" spans="1:6">
      <c r="A108" s="1" t="s">
        <v>197</v>
      </c>
      <c r="B108" s="1" t="s">
        <v>30</v>
      </c>
      <c r="C108" s="1" t="str">
        <f>TEXT("F18168001015","00000")</f>
        <v>F18168001015</v>
      </c>
      <c r="D108" s="1" t="s">
        <v>1151</v>
      </c>
      <c r="E108" s="1">
        <v>9078076018</v>
      </c>
      <c r="F108" s="1">
        <v>579</v>
      </c>
    </row>
    <row r="109" spans="1:6">
      <c r="A109" s="1" t="s">
        <v>1152</v>
      </c>
      <c r="B109" s="1" t="s">
        <v>30</v>
      </c>
      <c r="C109" s="1" t="str">
        <f>TEXT("F19047001027","00000")</f>
        <v>F19047001027</v>
      </c>
      <c r="D109" s="1" t="s">
        <v>1153</v>
      </c>
      <c r="E109" s="1">
        <v>9777704365</v>
      </c>
      <c r="F109" s="1">
        <v>578</v>
      </c>
    </row>
    <row r="110" spans="1:6">
      <c r="A110" s="1" t="s">
        <v>474</v>
      </c>
      <c r="B110" s="1" t="s">
        <v>30</v>
      </c>
      <c r="C110" s="1" t="str">
        <f>TEXT("F19162001009","00000")</f>
        <v>F19162001009</v>
      </c>
      <c r="D110" s="1" t="s">
        <v>1154</v>
      </c>
      <c r="E110" s="1">
        <v>9438106585</v>
      </c>
      <c r="F110" s="1">
        <v>578</v>
      </c>
    </row>
    <row r="111" spans="1:6">
      <c r="A111" s="1" t="s">
        <v>52</v>
      </c>
      <c r="B111" s="1" t="s">
        <v>278</v>
      </c>
      <c r="C111" s="1" t="str">
        <f>TEXT("F19026007019","00000")</f>
        <v>F19026007019</v>
      </c>
      <c r="D111" s="1" t="s">
        <v>1155</v>
      </c>
      <c r="E111" s="1">
        <v>9938879745</v>
      </c>
      <c r="F111" s="1">
        <v>687</v>
      </c>
    </row>
    <row r="112" spans="1:6">
      <c r="A112" s="1" t="s">
        <v>827</v>
      </c>
      <c r="B112" s="1" t="s">
        <v>278</v>
      </c>
      <c r="C112" s="1" t="str">
        <f>TEXT("F19021007040","00000")</f>
        <v>F19021007040</v>
      </c>
      <c r="D112" s="1" t="s">
        <v>1156</v>
      </c>
      <c r="E112" s="1">
        <v>7873242221</v>
      </c>
      <c r="F112" s="1">
        <v>676</v>
      </c>
    </row>
    <row r="113" spans="1:6">
      <c r="A113" s="1" t="s">
        <v>277</v>
      </c>
      <c r="B113" s="1" t="s">
        <v>278</v>
      </c>
      <c r="C113" s="1" t="str">
        <f>TEXT("F19066007015","00000")</f>
        <v>F19066007015</v>
      </c>
      <c r="D113" s="1" t="s">
        <v>1157</v>
      </c>
      <c r="E113" s="1">
        <v>9937016078</v>
      </c>
      <c r="F113" s="1">
        <v>663</v>
      </c>
    </row>
    <row r="114" spans="1:6">
      <c r="A114" s="1" t="s">
        <v>33</v>
      </c>
      <c r="B114" s="1" t="s">
        <v>278</v>
      </c>
      <c r="C114" s="1" t="str">
        <f>TEXT("F19001007027","00000")</f>
        <v>F19001007027</v>
      </c>
      <c r="D114" s="1" t="s">
        <v>1158</v>
      </c>
      <c r="E114" s="1">
        <v>8144976964</v>
      </c>
      <c r="F114" s="1">
        <v>655</v>
      </c>
    </row>
    <row r="115" spans="1:6">
      <c r="A115" s="1" t="s">
        <v>130</v>
      </c>
      <c r="B115" s="1" t="s">
        <v>278</v>
      </c>
      <c r="C115" s="1" t="str">
        <f>TEXT("L20032007003","00000")</f>
        <v>L20032007003</v>
      </c>
      <c r="D115" s="1" t="s">
        <v>1159</v>
      </c>
      <c r="E115" s="1">
        <v>8480752174</v>
      </c>
      <c r="F115" s="1">
        <v>648</v>
      </c>
    </row>
    <row r="116" spans="1:6">
      <c r="A116" s="1" t="s">
        <v>277</v>
      </c>
      <c r="B116" s="1" t="s">
        <v>278</v>
      </c>
      <c r="C116" s="1" t="str">
        <f>TEXT("F19066003002","00000")</f>
        <v>F19066003002</v>
      </c>
      <c r="D116" s="1" t="s">
        <v>1160</v>
      </c>
      <c r="E116" s="1">
        <v>6370040388</v>
      </c>
      <c r="F116" s="1">
        <v>634</v>
      </c>
    </row>
    <row r="117" spans="1:6">
      <c r="A117" s="1" t="s">
        <v>371</v>
      </c>
      <c r="B117" s="1" t="s">
        <v>278</v>
      </c>
      <c r="C117" s="1" t="str">
        <f>TEXT("F19027007012","00000")</f>
        <v>F19027007012</v>
      </c>
      <c r="D117" s="1" t="s">
        <v>1161</v>
      </c>
      <c r="E117" s="1">
        <v>7008797986</v>
      </c>
      <c r="F117" s="1">
        <v>633</v>
      </c>
    </row>
    <row r="118" spans="1:6">
      <c r="A118" s="1" t="s">
        <v>86</v>
      </c>
      <c r="B118" s="1" t="s">
        <v>278</v>
      </c>
      <c r="C118" s="1" t="str">
        <f>TEXT("F19040007049","00000")</f>
        <v>F19040007049</v>
      </c>
      <c r="D118" s="1" t="s">
        <v>1162</v>
      </c>
      <c r="E118" s="1">
        <v>7873931393</v>
      </c>
      <c r="F118" s="1">
        <v>629</v>
      </c>
    </row>
    <row r="119" spans="1:6">
      <c r="A119" s="1" t="s">
        <v>120</v>
      </c>
      <c r="B119" s="1" t="s">
        <v>278</v>
      </c>
      <c r="C119" s="1" t="str">
        <f>TEXT("F19061007001","00000")</f>
        <v>F19061007001</v>
      </c>
      <c r="D119" s="1" t="s">
        <v>1163</v>
      </c>
      <c r="E119" s="1">
        <v>6371801511</v>
      </c>
      <c r="F119" s="1">
        <v>612</v>
      </c>
    </row>
    <row r="120" spans="1:6">
      <c r="A120" s="1" t="s">
        <v>52</v>
      </c>
      <c r="B120" s="1" t="s">
        <v>278</v>
      </c>
      <c r="C120" s="1" t="str">
        <f>TEXT("F19026007008","00000")</f>
        <v>F19026007008</v>
      </c>
      <c r="D120" s="1" t="s">
        <v>1164</v>
      </c>
      <c r="E120" s="1">
        <v>7990436384</v>
      </c>
      <c r="F120" s="1">
        <v>609</v>
      </c>
    </row>
    <row r="121" spans="1:6">
      <c r="A121" s="1" t="s">
        <v>120</v>
      </c>
      <c r="B121" s="1" t="s">
        <v>278</v>
      </c>
      <c r="C121" s="1" t="str">
        <f>TEXT("F19061007025","00000")</f>
        <v>F19061007025</v>
      </c>
      <c r="D121" s="1" t="s">
        <v>1165</v>
      </c>
      <c r="E121" s="1">
        <v>7735267276</v>
      </c>
      <c r="F121" s="1">
        <v>609</v>
      </c>
    </row>
    <row r="122" spans="1:6">
      <c r="A122" s="1" t="s">
        <v>330</v>
      </c>
      <c r="B122" s="1" t="s">
        <v>278</v>
      </c>
      <c r="C122" s="1" t="str">
        <f>TEXT("F19167007021","00000")</f>
        <v>F19167007021</v>
      </c>
      <c r="D122" s="1" t="s">
        <v>1166</v>
      </c>
      <c r="E122" s="1">
        <v>9776019970</v>
      </c>
      <c r="F122" s="1">
        <v>608</v>
      </c>
    </row>
    <row r="123" spans="1:6">
      <c r="A123" s="1" t="s">
        <v>52</v>
      </c>
      <c r="B123" s="1" t="s">
        <v>278</v>
      </c>
      <c r="C123" s="1" t="str">
        <f>TEXT("L20026007001","00000")</f>
        <v>L20026007001</v>
      </c>
      <c r="D123" s="1" t="s">
        <v>1167</v>
      </c>
      <c r="E123" s="1">
        <v>8144045277</v>
      </c>
      <c r="F123" s="1">
        <v>608</v>
      </c>
    </row>
    <row r="124" spans="1:6">
      <c r="A124" s="1" t="s">
        <v>277</v>
      </c>
      <c r="B124" s="1" t="s">
        <v>278</v>
      </c>
      <c r="C124" s="1" t="str">
        <f>TEXT("F19066007023","00000")</f>
        <v>F19066007023</v>
      </c>
      <c r="D124" s="1" t="s">
        <v>1168</v>
      </c>
      <c r="E124" s="1">
        <v>8249231703</v>
      </c>
      <c r="F124" s="1">
        <v>607</v>
      </c>
    </row>
    <row r="125" spans="1:6">
      <c r="A125" s="1" t="s">
        <v>827</v>
      </c>
      <c r="B125" s="1" t="s">
        <v>278</v>
      </c>
      <c r="C125" s="1" t="str">
        <f>TEXT("F19021007033","00000")</f>
        <v>F19021007033</v>
      </c>
      <c r="D125" s="1" t="s">
        <v>1169</v>
      </c>
      <c r="E125" s="1">
        <v>9668301254</v>
      </c>
      <c r="F125" s="1">
        <v>604</v>
      </c>
    </row>
    <row r="126" spans="1:6">
      <c r="A126" s="1" t="s">
        <v>52</v>
      </c>
      <c r="B126" s="1" t="s">
        <v>278</v>
      </c>
      <c r="C126" s="1" t="str">
        <f>TEXT("F19026007016","00000")</f>
        <v>F19026007016</v>
      </c>
      <c r="D126" s="1" t="s">
        <v>1170</v>
      </c>
      <c r="E126" s="1">
        <v>9437119666</v>
      </c>
      <c r="F126" s="1">
        <v>601</v>
      </c>
    </row>
    <row r="127" spans="1:6">
      <c r="A127" s="1" t="s">
        <v>52</v>
      </c>
      <c r="B127" s="1" t="s">
        <v>278</v>
      </c>
      <c r="C127" s="1" t="str">
        <f>TEXT("F19026007001","00000")</f>
        <v>F19026007001</v>
      </c>
      <c r="D127" s="1" t="s">
        <v>1171</v>
      </c>
      <c r="E127" s="1">
        <v>9040960293</v>
      </c>
      <c r="F127" s="1">
        <v>599</v>
      </c>
    </row>
    <row r="128" spans="1:6">
      <c r="A128" s="1" t="s">
        <v>330</v>
      </c>
      <c r="B128" s="1" t="s">
        <v>278</v>
      </c>
      <c r="C128" s="1" t="str">
        <f>TEXT("F19167007015","00000")</f>
        <v>F19167007015</v>
      </c>
      <c r="D128" s="1" t="s">
        <v>1172</v>
      </c>
      <c r="E128" s="1">
        <v>9438300282</v>
      </c>
      <c r="F128" s="1">
        <v>599</v>
      </c>
    </row>
    <row r="129" spans="1:6">
      <c r="A129" s="1" t="s">
        <v>827</v>
      </c>
      <c r="B129" s="1" t="s">
        <v>278</v>
      </c>
      <c r="C129" s="1" t="str">
        <f>TEXT("F19021007010","00000")</f>
        <v>F19021007010</v>
      </c>
      <c r="D129" s="1" t="s">
        <v>1173</v>
      </c>
      <c r="E129" s="1">
        <v>7008240454</v>
      </c>
      <c r="F129" s="1">
        <v>598</v>
      </c>
    </row>
    <row r="130" spans="1:6">
      <c r="A130" s="1" t="s">
        <v>277</v>
      </c>
      <c r="B130" s="1" t="s">
        <v>278</v>
      </c>
      <c r="C130" s="1" t="str">
        <f>TEXT("F19066007028","00000")</f>
        <v>F19066007028</v>
      </c>
      <c r="D130" s="1" t="s">
        <v>1174</v>
      </c>
      <c r="E130" s="1">
        <v>9937857164</v>
      </c>
      <c r="F130" s="1">
        <v>598</v>
      </c>
    </row>
    <row r="131" spans="1:6">
      <c r="A131" s="1" t="s">
        <v>89</v>
      </c>
      <c r="B131" s="1" t="s">
        <v>278</v>
      </c>
      <c r="C131" s="1" t="str">
        <f>TEXT("F19057007012","00000")</f>
        <v>F19057007012</v>
      </c>
      <c r="D131" s="1" t="s">
        <v>1175</v>
      </c>
      <c r="E131" s="1">
        <v>7750810947</v>
      </c>
      <c r="F131" s="1">
        <v>597</v>
      </c>
    </row>
    <row r="132" spans="1:6">
      <c r="A132" s="1" t="s">
        <v>120</v>
      </c>
      <c r="B132" s="1" t="s">
        <v>278</v>
      </c>
      <c r="C132" s="1" t="str">
        <f>TEXT("F19061007011","00000")</f>
        <v>F19061007011</v>
      </c>
      <c r="D132" s="1" t="s">
        <v>1176</v>
      </c>
      <c r="E132" s="1">
        <v>7750942093</v>
      </c>
      <c r="F132" s="1">
        <v>595</v>
      </c>
    </row>
    <row r="133" spans="1:6">
      <c r="A133" s="1" t="s">
        <v>120</v>
      </c>
      <c r="B133" s="1" t="s">
        <v>278</v>
      </c>
      <c r="C133" s="1" t="str">
        <f>TEXT("F19061007024","00000")</f>
        <v>F19061007024</v>
      </c>
      <c r="D133" s="1" t="s">
        <v>1177</v>
      </c>
      <c r="E133" s="1">
        <v>7735789398</v>
      </c>
      <c r="F133" s="1">
        <v>594</v>
      </c>
    </row>
    <row r="134" spans="1:6">
      <c r="A134" s="1" t="s">
        <v>1178</v>
      </c>
      <c r="B134" s="1" t="s">
        <v>278</v>
      </c>
      <c r="C134" s="1" t="str">
        <f>TEXT("F19165007007","00000")</f>
        <v>F19165007007</v>
      </c>
      <c r="D134" s="1" t="s">
        <v>1179</v>
      </c>
      <c r="E134" s="1">
        <v>8249177415</v>
      </c>
      <c r="F134" s="1">
        <v>593</v>
      </c>
    </row>
    <row r="135" spans="1:6">
      <c r="A135" s="1" t="s">
        <v>1180</v>
      </c>
      <c r="B135" s="1" t="s">
        <v>278</v>
      </c>
      <c r="C135" s="1" t="str">
        <f>TEXT("F19009007004","00000")</f>
        <v>F19009007004</v>
      </c>
      <c r="D135" s="1" t="s">
        <v>1181</v>
      </c>
      <c r="E135" s="1">
        <v>9114705220</v>
      </c>
      <c r="F135" s="1">
        <v>592</v>
      </c>
    </row>
    <row r="136" spans="1:6">
      <c r="A136" s="1" t="s">
        <v>1182</v>
      </c>
      <c r="B136" s="1" t="s">
        <v>278</v>
      </c>
      <c r="C136" s="1" t="str">
        <f>TEXT("F19051007006","00000")</f>
        <v>F19051007006</v>
      </c>
      <c r="D136" s="1" t="s">
        <v>1183</v>
      </c>
      <c r="E136" s="1">
        <v>9348042543</v>
      </c>
      <c r="F136" s="1">
        <v>592</v>
      </c>
    </row>
    <row r="137" spans="1:6">
      <c r="A137" s="1" t="s">
        <v>120</v>
      </c>
      <c r="B137" s="1" t="s">
        <v>278</v>
      </c>
      <c r="C137" s="1" t="str">
        <f>TEXT("F19061007004","00000")</f>
        <v>F19061007004</v>
      </c>
      <c r="D137" s="1" t="s">
        <v>1184</v>
      </c>
      <c r="E137" s="1">
        <v>9437037977</v>
      </c>
      <c r="F137" s="1">
        <v>592</v>
      </c>
    </row>
    <row r="138" spans="1:6">
      <c r="A138" s="1" t="s">
        <v>906</v>
      </c>
      <c r="B138" s="1" t="s">
        <v>278</v>
      </c>
      <c r="C138" s="1" t="str">
        <f>TEXT("F19015007020","00000")</f>
        <v>F19015007020</v>
      </c>
      <c r="D138" s="1" t="s">
        <v>1185</v>
      </c>
      <c r="E138" s="1">
        <v>6372898930</v>
      </c>
      <c r="F138" s="1">
        <v>591</v>
      </c>
    </row>
    <row r="139" spans="1:6">
      <c r="A139" s="1" t="s">
        <v>120</v>
      </c>
      <c r="B139" s="1" t="s">
        <v>278</v>
      </c>
      <c r="C139" s="1" t="str">
        <f>TEXT("F19061001032","00000")</f>
        <v>F19061001032</v>
      </c>
      <c r="D139" s="1" t="s">
        <v>1186</v>
      </c>
      <c r="E139" s="1">
        <v>8144248114</v>
      </c>
      <c r="F139" s="1">
        <v>589</v>
      </c>
    </row>
    <row r="140" spans="1:6">
      <c r="A140" s="1" t="s">
        <v>277</v>
      </c>
      <c r="B140" s="1" t="s">
        <v>278</v>
      </c>
      <c r="C140" s="1" t="str">
        <f>TEXT("F19066001054","00000")</f>
        <v>F19066001054</v>
      </c>
      <c r="D140" s="1" t="s">
        <v>1187</v>
      </c>
      <c r="E140" s="1">
        <v>9438289826</v>
      </c>
      <c r="F140" s="1">
        <v>588</v>
      </c>
    </row>
    <row r="141" spans="1:6">
      <c r="A141" s="1" t="s">
        <v>346</v>
      </c>
      <c r="B141" s="1" t="s">
        <v>278</v>
      </c>
      <c r="C141" s="1" t="str">
        <f>TEXT("L20100007001","00000")</f>
        <v>L20100007001</v>
      </c>
      <c r="D141" s="1" t="s">
        <v>1188</v>
      </c>
      <c r="E141" s="1">
        <v>7849052641</v>
      </c>
      <c r="F141" s="1">
        <v>587</v>
      </c>
    </row>
    <row r="142" spans="1:6">
      <c r="A142" s="1" t="s">
        <v>33</v>
      </c>
      <c r="B142" s="1" t="s">
        <v>278</v>
      </c>
      <c r="C142" s="1" t="str">
        <f>TEXT("F19001024002","00000")</f>
        <v>F19001024002</v>
      </c>
      <c r="D142" s="1" t="s">
        <v>1189</v>
      </c>
      <c r="E142" s="1">
        <v>9938766559</v>
      </c>
      <c r="F142" s="1">
        <v>586</v>
      </c>
    </row>
    <row r="143" spans="1:6">
      <c r="A143" s="1" t="s">
        <v>52</v>
      </c>
      <c r="B143" s="1" t="s">
        <v>278</v>
      </c>
      <c r="C143" s="1" t="str">
        <f>TEXT("F19026007010","00000")</f>
        <v>F19026007010</v>
      </c>
      <c r="D143" s="1" t="s">
        <v>1190</v>
      </c>
      <c r="E143" s="1">
        <v>9438533972</v>
      </c>
      <c r="F143" s="1">
        <v>586</v>
      </c>
    </row>
    <row r="144" spans="1:6">
      <c r="A144" s="1" t="s">
        <v>366</v>
      </c>
      <c r="B144" s="1" t="s">
        <v>278</v>
      </c>
      <c r="C144" s="1" t="str">
        <f>TEXT("F19010007002","00000")</f>
        <v>F19010007002</v>
      </c>
      <c r="D144" s="1" t="s">
        <v>1191</v>
      </c>
      <c r="E144" s="1">
        <v>9040268974</v>
      </c>
      <c r="F144" s="1">
        <v>585</v>
      </c>
    </row>
    <row r="145" spans="1:6">
      <c r="A145" s="1" t="s">
        <v>214</v>
      </c>
      <c r="B145" s="1" t="s">
        <v>278</v>
      </c>
      <c r="C145" s="1" t="str">
        <f>TEXT("F19002007024","00000")</f>
        <v>F19002007024</v>
      </c>
      <c r="D145" s="1" t="s">
        <v>1192</v>
      </c>
      <c r="E145" s="1">
        <v>9078279593</v>
      </c>
      <c r="F145" s="1">
        <v>583</v>
      </c>
    </row>
    <row r="146" spans="1:6">
      <c r="A146" s="1" t="s">
        <v>52</v>
      </c>
      <c r="B146" s="1" t="s">
        <v>278</v>
      </c>
      <c r="C146" s="1" t="str">
        <f>TEXT("F19026007031","00000")</f>
        <v>F19026007031</v>
      </c>
      <c r="D146" s="1" t="s">
        <v>1193</v>
      </c>
      <c r="E146" s="1">
        <v>7978291031</v>
      </c>
      <c r="F146" s="1">
        <v>583</v>
      </c>
    </row>
    <row r="147" spans="1:6">
      <c r="A147" s="1" t="s">
        <v>86</v>
      </c>
      <c r="B147" s="1" t="s">
        <v>278</v>
      </c>
      <c r="C147" s="1" t="str">
        <f>TEXT("F19040001045","00000")</f>
        <v>F19040001045</v>
      </c>
      <c r="D147" s="1" t="s">
        <v>1194</v>
      </c>
      <c r="E147" s="1">
        <v>7657008085</v>
      </c>
      <c r="F147" s="1">
        <v>583</v>
      </c>
    </row>
    <row r="148" spans="1:6">
      <c r="A148" s="1" t="s">
        <v>89</v>
      </c>
      <c r="B148" s="1" t="s">
        <v>278</v>
      </c>
      <c r="C148" s="1" t="str">
        <f>TEXT("F19057007019","00000")</f>
        <v>F19057007019</v>
      </c>
      <c r="D148" s="1" t="s">
        <v>1195</v>
      </c>
      <c r="E148" s="1">
        <v>8917231118</v>
      </c>
      <c r="F148" s="1">
        <v>583</v>
      </c>
    </row>
    <row r="149" spans="1:6">
      <c r="A149" s="1" t="s">
        <v>120</v>
      </c>
      <c r="B149" s="1" t="s">
        <v>278</v>
      </c>
      <c r="C149" s="1" t="str">
        <f>TEXT("F19061007007","00000")</f>
        <v>F19061007007</v>
      </c>
      <c r="D149" s="1" t="s">
        <v>1196</v>
      </c>
      <c r="E149" s="1">
        <v>7008729929</v>
      </c>
      <c r="F149" s="1">
        <v>583</v>
      </c>
    </row>
    <row r="150" spans="1:6">
      <c r="A150" s="1" t="s">
        <v>327</v>
      </c>
      <c r="B150" s="1" t="s">
        <v>278</v>
      </c>
      <c r="C150" s="1" t="str">
        <f>TEXT("F19064007019","00000")</f>
        <v>F19064007019</v>
      </c>
      <c r="D150" s="1" t="s">
        <v>1197</v>
      </c>
      <c r="E150" s="1">
        <v>9238547334</v>
      </c>
      <c r="F150" s="1">
        <v>583</v>
      </c>
    </row>
    <row r="151" spans="1:6">
      <c r="A151" s="1" t="s">
        <v>906</v>
      </c>
      <c r="B151" s="1" t="s">
        <v>278</v>
      </c>
      <c r="C151" s="1" t="str">
        <f>TEXT("F19015007005","00000")</f>
        <v>F19015007005</v>
      </c>
      <c r="D151" s="1" t="s">
        <v>1198</v>
      </c>
      <c r="E151" s="1">
        <v>8917421677</v>
      </c>
      <c r="F151" s="1">
        <v>582</v>
      </c>
    </row>
    <row r="152" spans="1:6">
      <c r="A152" s="1" t="s">
        <v>89</v>
      </c>
      <c r="B152" s="1" t="s">
        <v>278</v>
      </c>
      <c r="C152" s="1" t="str">
        <f>TEXT("F19057007013","00000")</f>
        <v>F19057007013</v>
      </c>
      <c r="D152" s="1" t="s">
        <v>1199</v>
      </c>
      <c r="E152" s="1">
        <v>8327763083</v>
      </c>
      <c r="F152" s="1">
        <v>582</v>
      </c>
    </row>
    <row r="153" spans="1:6">
      <c r="A153" s="1" t="s">
        <v>214</v>
      </c>
      <c r="B153" s="1" t="s">
        <v>278</v>
      </c>
      <c r="C153" s="1" t="str">
        <f>TEXT("F19002007036","00000")</f>
        <v>F19002007036</v>
      </c>
      <c r="D153" s="1" t="s">
        <v>1200</v>
      </c>
      <c r="E153" s="1">
        <v>7978066117</v>
      </c>
      <c r="F153" s="1">
        <v>581</v>
      </c>
    </row>
    <row r="154" spans="1:6">
      <c r="A154" s="1" t="s">
        <v>55</v>
      </c>
      <c r="B154" s="1" t="s">
        <v>278</v>
      </c>
      <c r="C154" s="1" t="str">
        <f>TEXT("F19008007011","00000")</f>
        <v>F19008007011</v>
      </c>
      <c r="D154" s="1" t="s">
        <v>1201</v>
      </c>
      <c r="E154" s="1">
        <v>7064825486</v>
      </c>
      <c r="F154" s="1">
        <v>581</v>
      </c>
    </row>
    <row r="155" spans="1:6">
      <c r="A155" s="1" t="s">
        <v>217</v>
      </c>
      <c r="B155" s="1" t="s">
        <v>278</v>
      </c>
      <c r="C155" s="1" t="str">
        <f>TEXT("F19012007017","00000")</f>
        <v>F19012007017</v>
      </c>
      <c r="D155" s="1" t="s">
        <v>1202</v>
      </c>
      <c r="E155" s="1">
        <v>9437834709</v>
      </c>
      <c r="F155" s="1">
        <v>581</v>
      </c>
    </row>
    <row r="156" spans="1:6">
      <c r="A156" s="1" t="s">
        <v>60</v>
      </c>
      <c r="B156" s="1" t="s">
        <v>383</v>
      </c>
      <c r="C156" s="1" t="str">
        <f>TEXT("F19111002009","00000")</f>
        <v>F19111002009</v>
      </c>
      <c r="D156" s="1" t="s">
        <v>1203</v>
      </c>
      <c r="E156" s="1">
        <v>8598900431</v>
      </c>
      <c r="F156" s="1">
        <v>667</v>
      </c>
    </row>
    <row r="157" spans="1:6">
      <c r="A157" s="1" t="s">
        <v>33</v>
      </c>
      <c r="B157" s="1" t="s">
        <v>383</v>
      </c>
      <c r="C157" s="1" t="str">
        <f>TEXT("F19001002064","00000")</f>
        <v>F19001002064</v>
      </c>
      <c r="D157" s="1" t="s">
        <v>1204</v>
      </c>
      <c r="E157" s="1">
        <v>9937356230</v>
      </c>
      <c r="F157" s="1">
        <v>660</v>
      </c>
    </row>
    <row r="158" spans="1:6">
      <c r="A158" s="1" t="s">
        <v>16</v>
      </c>
      <c r="B158" s="1" t="s">
        <v>383</v>
      </c>
      <c r="C158" s="1" t="str">
        <f>TEXT("F19013002015","00000")</f>
        <v>F19013002015</v>
      </c>
      <c r="D158" s="1" t="s">
        <v>1205</v>
      </c>
      <c r="E158" s="1">
        <v>8260392351</v>
      </c>
      <c r="F158" s="1">
        <v>660</v>
      </c>
    </row>
    <row r="159" spans="1:6">
      <c r="A159" s="1" t="s">
        <v>217</v>
      </c>
      <c r="B159" s="1" t="s">
        <v>383</v>
      </c>
      <c r="C159" s="1" t="str">
        <f>TEXT("F19012002020","00000")</f>
        <v>F19012002020</v>
      </c>
      <c r="D159" s="1" t="s">
        <v>1206</v>
      </c>
      <c r="E159" s="1">
        <v>9437974161</v>
      </c>
      <c r="F159" s="1">
        <v>626</v>
      </c>
    </row>
    <row r="160" spans="1:6">
      <c r="A160" s="1" t="s">
        <v>875</v>
      </c>
      <c r="B160" s="1" t="s">
        <v>383</v>
      </c>
      <c r="C160" s="1" t="str">
        <f>TEXT("F19152002039","00000")</f>
        <v>F19152002039</v>
      </c>
      <c r="D160" s="1" t="s">
        <v>1207</v>
      </c>
      <c r="E160" s="1">
        <v>9438113919</v>
      </c>
      <c r="F160" s="1">
        <v>624</v>
      </c>
    </row>
    <row r="161" spans="1:6">
      <c r="A161" s="1" t="s">
        <v>29</v>
      </c>
      <c r="B161" s="1" t="s">
        <v>383</v>
      </c>
      <c r="C161" s="1" t="str">
        <f>TEXT("F19060002056","00000")</f>
        <v>F19060002056</v>
      </c>
      <c r="D161" s="1" t="s">
        <v>1208</v>
      </c>
      <c r="E161" s="1">
        <v>8280417104</v>
      </c>
      <c r="F161" s="1">
        <v>622</v>
      </c>
    </row>
    <row r="162" spans="1:6">
      <c r="A162" s="1" t="s">
        <v>33</v>
      </c>
      <c r="B162" s="1" t="s">
        <v>383</v>
      </c>
      <c r="C162" s="1" t="str">
        <f>TEXT("F19001002067","00000")</f>
        <v>F19001002067</v>
      </c>
      <c r="D162" s="1" t="s">
        <v>1209</v>
      </c>
      <c r="E162" s="1">
        <v>9938741777</v>
      </c>
      <c r="F162" s="1">
        <v>621</v>
      </c>
    </row>
    <row r="163" spans="1:6">
      <c r="A163" s="1" t="s">
        <v>33</v>
      </c>
      <c r="B163" s="1" t="s">
        <v>383</v>
      </c>
      <c r="C163" s="1" t="str">
        <f>TEXT("F19001002036","00000")</f>
        <v>F19001002036</v>
      </c>
      <c r="D163" s="1" t="s">
        <v>1210</v>
      </c>
      <c r="E163" s="1">
        <v>8249409289</v>
      </c>
      <c r="F163" s="1">
        <v>618</v>
      </c>
    </row>
    <row r="164" spans="1:6">
      <c r="A164" s="1" t="s">
        <v>875</v>
      </c>
      <c r="B164" s="1" t="s">
        <v>383</v>
      </c>
      <c r="C164" s="1" t="str">
        <f>TEXT("F19152002036","00000")</f>
        <v>F19152002036</v>
      </c>
      <c r="D164" s="1" t="s">
        <v>1211</v>
      </c>
      <c r="E164" s="1">
        <v>7684015846</v>
      </c>
      <c r="F164" s="1">
        <v>617</v>
      </c>
    </row>
    <row r="165" spans="1:6">
      <c r="A165" s="1" t="s">
        <v>576</v>
      </c>
      <c r="B165" s="1" t="s">
        <v>383</v>
      </c>
      <c r="C165" s="1" t="str">
        <f>TEXT("F19138002018","00000")</f>
        <v>F19138002018</v>
      </c>
      <c r="D165" s="1" t="s">
        <v>1212</v>
      </c>
      <c r="E165" s="1">
        <v>8328815920</v>
      </c>
      <c r="F165" s="1">
        <v>613</v>
      </c>
    </row>
    <row r="166" spans="1:6">
      <c r="A166" s="1" t="s">
        <v>33</v>
      </c>
      <c r="B166" s="1" t="s">
        <v>383</v>
      </c>
      <c r="C166" s="1" t="str">
        <f>TEXT("F19001002011","00000")</f>
        <v>F19001002011</v>
      </c>
      <c r="D166" s="1" t="s">
        <v>1213</v>
      </c>
      <c r="E166" s="1">
        <v>8144364508</v>
      </c>
      <c r="F166" s="1">
        <v>603</v>
      </c>
    </row>
    <row r="167" spans="1:6">
      <c r="A167" s="1" t="s">
        <v>1214</v>
      </c>
      <c r="B167" s="1" t="s">
        <v>383</v>
      </c>
      <c r="C167" s="1" t="str">
        <f>TEXT("F19125002039","00000")</f>
        <v>F19125002039</v>
      </c>
      <c r="D167" s="1" t="s">
        <v>1215</v>
      </c>
      <c r="E167" s="1">
        <v>8908226349</v>
      </c>
      <c r="F167" s="1">
        <v>601</v>
      </c>
    </row>
    <row r="168" spans="1:6">
      <c r="A168" s="1" t="s">
        <v>322</v>
      </c>
      <c r="B168" s="1" t="s">
        <v>383</v>
      </c>
      <c r="C168" s="1" t="str">
        <f>TEXT("F19024002079","00000")</f>
        <v>F19024002079</v>
      </c>
      <c r="D168" s="1" t="s">
        <v>1216</v>
      </c>
      <c r="E168" s="1">
        <v>6370602897</v>
      </c>
      <c r="F168" s="1">
        <v>599</v>
      </c>
    </row>
    <row r="169" spans="1:6">
      <c r="A169" s="1" t="s">
        <v>427</v>
      </c>
      <c r="B169" s="1" t="s">
        <v>383</v>
      </c>
      <c r="C169" s="1" t="str">
        <f>TEXT("F19093002082","00000")</f>
        <v>F19093002082</v>
      </c>
      <c r="D169" s="1" t="s">
        <v>1217</v>
      </c>
      <c r="E169" s="1">
        <v>8018103602</v>
      </c>
      <c r="F169" s="1">
        <v>595</v>
      </c>
    </row>
    <row r="170" spans="1:6">
      <c r="A170" s="1" t="s">
        <v>770</v>
      </c>
      <c r="B170" s="1" t="s">
        <v>383</v>
      </c>
      <c r="C170" s="1" t="str">
        <f>TEXT("F19078002072","00000")</f>
        <v>F19078002072</v>
      </c>
      <c r="D170" s="1" t="s">
        <v>1218</v>
      </c>
      <c r="E170" s="1">
        <v>8018810449</v>
      </c>
      <c r="F170" s="1">
        <v>593</v>
      </c>
    </row>
    <row r="171" spans="1:6">
      <c r="A171" s="1" t="s">
        <v>217</v>
      </c>
      <c r="B171" s="1" t="s">
        <v>383</v>
      </c>
      <c r="C171" s="1" t="str">
        <f>TEXT("F19012002022","00000")</f>
        <v>F19012002022</v>
      </c>
      <c r="D171" s="1" t="s">
        <v>1219</v>
      </c>
      <c r="E171" s="1">
        <v>7326054649</v>
      </c>
      <c r="F171" s="1">
        <v>590</v>
      </c>
    </row>
    <row r="172" spans="1:6">
      <c r="A172" s="1" t="s">
        <v>29</v>
      </c>
      <c r="B172" s="1" t="s">
        <v>383</v>
      </c>
      <c r="C172" s="1" t="str">
        <f>TEXT("F19060002090","00000")</f>
        <v>F19060002090</v>
      </c>
      <c r="D172" s="1" t="s">
        <v>1109</v>
      </c>
      <c r="E172" s="1">
        <v>9937728436</v>
      </c>
      <c r="F172" s="1">
        <v>590</v>
      </c>
    </row>
    <row r="173" spans="1:6">
      <c r="A173" s="1" t="s">
        <v>1214</v>
      </c>
      <c r="B173" s="1" t="s">
        <v>383</v>
      </c>
      <c r="C173" s="1" t="str">
        <f>TEXT("F19125002034","00000")</f>
        <v>F19125002034</v>
      </c>
      <c r="D173" s="1" t="s">
        <v>1220</v>
      </c>
      <c r="E173" s="1">
        <v>9776879168</v>
      </c>
      <c r="F173" s="1">
        <v>590</v>
      </c>
    </row>
    <row r="174" spans="1:6">
      <c r="A174" s="1" t="s">
        <v>83</v>
      </c>
      <c r="B174" s="1" t="s">
        <v>383</v>
      </c>
      <c r="C174" s="1" t="str">
        <f>TEXT("F19028002029","00000")</f>
        <v>F19028002029</v>
      </c>
      <c r="D174" s="1" t="s">
        <v>1221</v>
      </c>
      <c r="E174" s="1">
        <v>9078133432</v>
      </c>
      <c r="F174" s="1">
        <v>586</v>
      </c>
    </row>
    <row r="175" spans="1:6">
      <c r="A175" s="1" t="s">
        <v>187</v>
      </c>
      <c r="B175" s="1" t="s">
        <v>383</v>
      </c>
      <c r="C175" s="1" t="str">
        <f>TEXT("F19004002028","00000")</f>
        <v>F19004002028</v>
      </c>
      <c r="D175" s="1" t="s">
        <v>1222</v>
      </c>
      <c r="E175" s="1">
        <v>8895124242</v>
      </c>
      <c r="F175" s="1">
        <v>585</v>
      </c>
    </row>
    <row r="176" spans="1:6">
      <c r="A176" s="1" t="s">
        <v>630</v>
      </c>
      <c r="B176" s="1" t="s">
        <v>383</v>
      </c>
      <c r="C176" s="1" t="str">
        <f>TEXT("F19031002048","00000")</f>
        <v>F19031002048</v>
      </c>
      <c r="D176" s="1" t="s">
        <v>1223</v>
      </c>
      <c r="E176" s="1">
        <v>6370107930</v>
      </c>
      <c r="F176" s="1">
        <v>584</v>
      </c>
    </row>
    <row r="177" spans="1:6">
      <c r="A177" s="1" t="s">
        <v>47</v>
      </c>
      <c r="B177" s="1" t="s">
        <v>383</v>
      </c>
      <c r="C177" s="1" t="str">
        <f>TEXT("F19070002029","00000")</f>
        <v>F19070002029</v>
      </c>
      <c r="D177" s="1" t="s">
        <v>1224</v>
      </c>
      <c r="E177" s="1">
        <v>7319721098</v>
      </c>
      <c r="F177" s="1">
        <v>583</v>
      </c>
    </row>
    <row r="178" spans="1:6">
      <c r="A178" s="1" t="s">
        <v>1214</v>
      </c>
      <c r="B178" s="1" t="s">
        <v>383</v>
      </c>
      <c r="C178" s="1" t="str">
        <f>TEXT("F19125002028","00000")</f>
        <v>F19125002028</v>
      </c>
      <c r="D178" s="1" t="s">
        <v>1225</v>
      </c>
      <c r="E178" s="1">
        <v>7077870310</v>
      </c>
      <c r="F178" s="1">
        <v>583</v>
      </c>
    </row>
    <row r="179" spans="1:6">
      <c r="A179" s="1" t="s">
        <v>1123</v>
      </c>
      <c r="B179" s="1" t="s">
        <v>383</v>
      </c>
      <c r="C179" s="1" t="str">
        <f>TEXT("F19128001023","00000")</f>
        <v>F19128001023</v>
      </c>
      <c r="D179" s="1" t="s">
        <v>1226</v>
      </c>
      <c r="E179" s="1">
        <v>8249275390</v>
      </c>
      <c r="F179" s="1">
        <v>583</v>
      </c>
    </row>
    <row r="180" spans="1:6">
      <c r="A180" s="1" t="s">
        <v>33</v>
      </c>
      <c r="B180" s="1" t="s">
        <v>383</v>
      </c>
      <c r="C180" s="1" t="str">
        <f>TEXT("F19001002080","00000")</f>
        <v>F19001002080</v>
      </c>
      <c r="D180" s="1" t="s">
        <v>1227</v>
      </c>
      <c r="E180" s="1">
        <v>6370056743</v>
      </c>
      <c r="F180" s="1">
        <v>582</v>
      </c>
    </row>
    <row r="181" spans="1:6">
      <c r="A181" s="1" t="s">
        <v>1228</v>
      </c>
      <c r="B181" s="1" t="s">
        <v>383</v>
      </c>
      <c r="C181" s="1" t="str">
        <f>TEXT("F19036002012","00000")</f>
        <v>F19036002012</v>
      </c>
      <c r="D181" s="1" t="s">
        <v>1229</v>
      </c>
      <c r="E181" s="1">
        <v>6371769202</v>
      </c>
      <c r="F181" s="1">
        <v>582</v>
      </c>
    </row>
    <row r="182" spans="1:6">
      <c r="A182" s="1" t="s">
        <v>322</v>
      </c>
      <c r="B182" s="1" t="s">
        <v>383</v>
      </c>
      <c r="C182" s="1" t="str">
        <f>TEXT("F19024002067","00000")</f>
        <v>F19024002067</v>
      </c>
      <c r="D182" s="1" t="s">
        <v>1230</v>
      </c>
      <c r="E182" s="1">
        <v>9439538622</v>
      </c>
      <c r="F182" s="1">
        <v>581</v>
      </c>
    </row>
    <row r="183" spans="1:6">
      <c r="A183" s="1" t="s">
        <v>6</v>
      </c>
      <c r="B183" s="1" t="s">
        <v>383</v>
      </c>
      <c r="C183" s="1" t="str">
        <f>TEXT("F19018002066","00000")</f>
        <v>F19018002066</v>
      </c>
      <c r="D183" s="1" t="s">
        <v>1231</v>
      </c>
      <c r="E183" s="1">
        <v>9439028349</v>
      </c>
      <c r="F183" s="1">
        <v>580</v>
      </c>
    </row>
    <row r="184" spans="1:6">
      <c r="A184" s="1" t="s">
        <v>606</v>
      </c>
      <c r="B184" s="1" t="s">
        <v>383</v>
      </c>
      <c r="C184" s="1" t="str">
        <f>TEXT("F19067002100","00000")</f>
        <v>F19067002100</v>
      </c>
      <c r="D184" s="1" t="s">
        <v>1232</v>
      </c>
      <c r="E184" s="1">
        <v>9556937401</v>
      </c>
      <c r="F184" s="1">
        <v>579</v>
      </c>
    </row>
    <row r="185" spans="1:6">
      <c r="A185" s="1" t="s">
        <v>422</v>
      </c>
      <c r="B185" s="1" t="s">
        <v>383</v>
      </c>
      <c r="C185" s="1" t="str">
        <f>TEXT("F19091002009","00000")</f>
        <v>F19091002009</v>
      </c>
      <c r="D185" s="1" t="s">
        <v>1233</v>
      </c>
      <c r="E185" s="1">
        <v>7873723166</v>
      </c>
      <c r="F185" s="1">
        <v>579</v>
      </c>
    </row>
    <row r="186" spans="1:6">
      <c r="A186" s="1" t="s">
        <v>474</v>
      </c>
      <c r="B186" s="1" t="s">
        <v>383</v>
      </c>
      <c r="C186" s="1" t="str">
        <f>TEXT("F19162002012","00000")</f>
        <v>F19162002012</v>
      </c>
      <c r="D186" s="1" t="s">
        <v>1234</v>
      </c>
      <c r="E186" s="1">
        <v>9337861098</v>
      </c>
      <c r="F186" s="1">
        <v>579</v>
      </c>
    </row>
    <row r="187" spans="1:6">
      <c r="A187" s="1" t="s">
        <v>1235</v>
      </c>
      <c r="B187" s="1" t="s">
        <v>383</v>
      </c>
      <c r="C187" s="1" t="str">
        <f>TEXT("F19037002002","00000")</f>
        <v>F19037002002</v>
      </c>
      <c r="D187" s="1" t="s">
        <v>1236</v>
      </c>
      <c r="E187" s="1">
        <v>7735007198</v>
      </c>
      <c r="F187" s="1">
        <v>577</v>
      </c>
    </row>
    <row r="188" spans="1:6">
      <c r="A188" s="1" t="s">
        <v>786</v>
      </c>
      <c r="B188" s="1" t="s">
        <v>383</v>
      </c>
      <c r="C188" s="1" t="str">
        <f>TEXT("F19069002045","00000")</f>
        <v>F19069002045</v>
      </c>
      <c r="D188" s="1" t="s">
        <v>1237</v>
      </c>
      <c r="E188" s="1">
        <v>6370963249</v>
      </c>
      <c r="F188" s="1">
        <v>576</v>
      </c>
    </row>
    <row r="189" spans="1:6">
      <c r="A189" s="1" t="s">
        <v>427</v>
      </c>
      <c r="B189" s="1" t="s">
        <v>383</v>
      </c>
      <c r="C189" s="1" t="str">
        <f>TEXT("F19093002031","00000")</f>
        <v>F19093002031</v>
      </c>
      <c r="D189" s="1" t="s">
        <v>1238</v>
      </c>
      <c r="E189" s="1">
        <v>6371192432</v>
      </c>
      <c r="F189" s="1">
        <v>576</v>
      </c>
    </row>
    <row r="190" spans="1:6">
      <c r="A190" s="1" t="s">
        <v>40</v>
      </c>
      <c r="B190" s="1" t="s">
        <v>383</v>
      </c>
      <c r="C190" s="1" t="str">
        <f>TEXT("F19044002014","00000")</f>
        <v>F19044002014</v>
      </c>
      <c r="D190" s="1" t="s">
        <v>1239</v>
      </c>
      <c r="E190" s="1">
        <v>8847870924</v>
      </c>
      <c r="F190" s="1">
        <v>575</v>
      </c>
    </row>
    <row r="191" spans="1:6">
      <c r="A191" s="1" t="s">
        <v>60</v>
      </c>
      <c r="B191" s="1" t="s">
        <v>383</v>
      </c>
      <c r="C191" s="1" t="str">
        <f>TEXT("F19111002026","00000")</f>
        <v>F19111002026</v>
      </c>
      <c r="D191" s="1" t="s">
        <v>1240</v>
      </c>
      <c r="E191" s="1">
        <v>9090792428</v>
      </c>
      <c r="F191" s="1">
        <v>575</v>
      </c>
    </row>
    <row r="192" spans="1:6">
      <c r="A192" s="1" t="s">
        <v>33</v>
      </c>
      <c r="B192" s="1" t="s">
        <v>383</v>
      </c>
      <c r="C192" s="1" t="str">
        <f>TEXT("F19001002065","00000")</f>
        <v>F19001002065</v>
      </c>
      <c r="D192" s="1" t="s">
        <v>1241</v>
      </c>
      <c r="E192" s="1">
        <v>9777247081</v>
      </c>
      <c r="F192" s="1">
        <v>574</v>
      </c>
    </row>
    <row r="193" spans="1:6">
      <c r="A193" s="1" t="s">
        <v>413</v>
      </c>
      <c r="B193" s="1" t="s">
        <v>383</v>
      </c>
      <c r="C193" s="1" t="str">
        <f>TEXT("F19039002052","00000")</f>
        <v>F19039002052</v>
      </c>
      <c r="D193" s="1" t="s">
        <v>1242</v>
      </c>
      <c r="E193" s="1">
        <v>8480873069</v>
      </c>
      <c r="F193" s="1">
        <v>574</v>
      </c>
    </row>
    <row r="194" spans="1:6">
      <c r="A194" s="1" t="s">
        <v>427</v>
      </c>
      <c r="B194" s="1" t="s">
        <v>383</v>
      </c>
      <c r="C194" s="1" t="str">
        <f>TEXT("F19093002067","00000")</f>
        <v>F19093002067</v>
      </c>
      <c r="D194" s="1" t="s">
        <v>1243</v>
      </c>
      <c r="E194" s="1">
        <v>8339984861</v>
      </c>
      <c r="F194" s="1">
        <v>574</v>
      </c>
    </row>
    <row r="195" spans="1:6">
      <c r="A195" s="1" t="s">
        <v>427</v>
      </c>
      <c r="B195" s="1" t="s">
        <v>383</v>
      </c>
      <c r="C195" s="1" t="str">
        <f>TEXT("L20093002013","00000")</f>
        <v>L20093002013</v>
      </c>
      <c r="D195" s="1" t="s">
        <v>1244</v>
      </c>
      <c r="E195" s="1">
        <v>7008209236</v>
      </c>
      <c r="F195" s="1">
        <v>574</v>
      </c>
    </row>
    <row r="196" spans="1:6">
      <c r="A196" s="1" t="s">
        <v>413</v>
      </c>
      <c r="B196" s="1" t="s">
        <v>383</v>
      </c>
      <c r="C196" s="1" t="str">
        <f>TEXT("F19039002085","00000")</f>
        <v>F19039002085</v>
      </c>
      <c r="D196" s="1" t="s">
        <v>1245</v>
      </c>
      <c r="E196" s="1">
        <v>7978562250</v>
      </c>
      <c r="F196" s="1">
        <v>573</v>
      </c>
    </row>
    <row r="197" spans="1:6">
      <c r="A197" s="1" t="s">
        <v>231</v>
      </c>
      <c r="B197" s="1" t="s">
        <v>383</v>
      </c>
      <c r="C197" s="1" t="str">
        <f>TEXT("F19073003002","00000")</f>
        <v>F19073003002</v>
      </c>
      <c r="D197" s="1" t="s">
        <v>1246</v>
      </c>
      <c r="E197" s="1">
        <v>7381642303</v>
      </c>
      <c r="F197" s="1">
        <v>570</v>
      </c>
    </row>
    <row r="198" spans="1:6">
      <c r="A198" s="1" t="s">
        <v>726</v>
      </c>
      <c r="B198" s="1" t="s">
        <v>383</v>
      </c>
      <c r="C198" s="1" t="str">
        <f>TEXT("F19049002087","00000")</f>
        <v>F19049002087</v>
      </c>
      <c r="D198" s="1" t="s">
        <v>1247</v>
      </c>
      <c r="E198" s="1">
        <v>7008253213</v>
      </c>
      <c r="F198" s="1">
        <v>569</v>
      </c>
    </row>
    <row r="199" spans="1:6">
      <c r="A199" s="1" t="s">
        <v>786</v>
      </c>
      <c r="B199" s="1" t="s">
        <v>383</v>
      </c>
      <c r="C199" s="1" t="str">
        <f>TEXT("F19069002081","00000")</f>
        <v>F19069002081</v>
      </c>
      <c r="D199" s="1" t="s">
        <v>1248</v>
      </c>
      <c r="E199" s="1">
        <v>7325877403</v>
      </c>
      <c r="F199" s="1">
        <v>568</v>
      </c>
    </row>
    <row r="200" spans="1:6">
      <c r="A200" s="1" t="s">
        <v>427</v>
      </c>
      <c r="B200" s="1" t="s">
        <v>383</v>
      </c>
      <c r="C200" s="1" t="str">
        <f>TEXT("F19093002059","00000")</f>
        <v>F19093002059</v>
      </c>
      <c r="D200" s="1" t="s">
        <v>1249</v>
      </c>
      <c r="E200" s="1">
        <v>9908721989</v>
      </c>
      <c r="F200" s="1">
        <v>568</v>
      </c>
    </row>
    <row r="201" spans="1:6">
      <c r="A201" s="1" t="s">
        <v>627</v>
      </c>
      <c r="B201" s="1" t="s">
        <v>383</v>
      </c>
      <c r="C201" s="1" t="str">
        <f>TEXT("F19149002060","00000")</f>
        <v>F19149002060</v>
      </c>
      <c r="D201" s="1" t="s">
        <v>1250</v>
      </c>
      <c r="E201" s="1">
        <v>8328858446</v>
      </c>
      <c r="F201" s="1">
        <v>568</v>
      </c>
    </row>
    <row r="202" spans="1:6">
      <c r="A202" s="1" t="s">
        <v>29</v>
      </c>
      <c r="B202" s="1" t="s">
        <v>383</v>
      </c>
      <c r="C202" s="1" t="str">
        <f>TEXT("F19060002095","00000")</f>
        <v>F19060002095</v>
      </c>
      <c r="D202" s="1" t="s">
        <v>1251</v>
      </c>
      <c r="E202" s="1">
        <v>7381517227</v>
      </c>
      <c r="F202" s="1">
        <v>567</v>
      </c>
    </row>
    <row r="203" spans="1:6">
      <c r="A203" s="1" t="s">
        <v>422</v>
      </c>
      <c r="B203" s="1" t="s">
        <v>383</v>
      </c>
      <c r="C203" s="1" t="str">
        <f>TEXT("F19091002042","00000")</f>
        <v>F19091002042</v>
      </c>
      <c r="D203" s="1" t="s">
        <v>1252</v>
      </c>
      <c r="E203" s="1">
        <v>9938827409</v>
      </c>
      <c r="F203" s="1">
        <v>567</v>
      </c>
    </row>
    <row r="204" spans="1:6">
      <c r="A204" s="1" t="s">
        <v>68</v>
      </c>
      <c r="B204" s="1" t="s">
        <v>383</v>
      </c>
      <c r="C204" s="1" t="str">
        <f>TEXT("F19005002119","00000")</f>
        <v>F19005002119</v>
      </c>
      <c r="D204" s="1" t="s">
        <v>1253</v>
      </c>
      <c r="E204" s="1">
        <v>9861367030</v>
      </c>
      <c r="F204" s="1">
        <v>566</v>
      </c>
    </row>
    <row r="205" spans="1:6">
      <c r="A205" s="1" t="s">
        <v>6</v>
      </c>
      <c r="B205" s="1" t="s">
        <v>383</v>
      </c>
      <c r="C205" s="1" t="str">
        <f>TEXT("F19018002043","00000")</f>
        <v>F19018002043</v>
      </c>
      <c r="D205" s="1" t="s">
        <v>1254</v>
      </c>
      <c r="E205" s="1">
        <v>6372602148</v>
      </c>
      <c r="F205" s="1">
        <v>566</v>
      </c>
    </row>
    <row r="206" spans="1:6">
      <c r="A206" s="1" t="s">
        <v>606</v>
      </c>
      <c r="B206" s="1" t="s">
        <v>383</v>
      </c>
      <c r="C206" s="1" t="str">
        <f>TEXT("F19067002053","00000")</f>
        <v>F19067002053</v>
      </c>
      <c r="D206" s="1" t="s">
        <v>1255</v>
      </c>
      <c r="E206" s="1">
        <v>9439659891</v>
      </c>
      <c r="F206" s="1">
        <v>566</v>
      </c>
    </row>
    <row r="207" spans="1:6">
      <c r="A207" s="1" t="s">
        <v>47</v>
      </c>
      <c r="B207" s="1" t="s">
        <v>383</v>
      </c>
      <c r="C207" s="1" t="str">
        <f>TEXT("F19070002018","00000")</f>
        <v>F19070002018</v>
      </c>
      <c r="D207" s="1" t="s">
        <v>1256</v>
      </c>
      <c r="E207" s="1">
        <v>8280988005</v>
      </c>
      <c r="F207" s="1">
        <v>566</v>
      </c>
    </row>
    <row r="208" spans="1:6">
      <c r="A208" s="1" t="s">
        <v>427</v>
      </c>
      <c r="B208" s="1" t="s">
        <v>383</v>
      </c>
      <c r="C208" s="1" t="str">
        <f>TEXT("F19093002052","00000")</f>
        <v>F19093002052</v>
      </c>
      <c r="D208" s="1" t="s">
        <v>1257</v>
      </c>
      <c r="E208" s="1">
        <v>8249581601</v>
      </c>
      <c r="F208" s="1">
        <v>566</v>
      </c>
    </row>
    <row r="209" spans="1:6">
      <c r="A209" s="1" t="s">
        <v>726</v>
      </c>
      <c r="B209" s="1" t="s">
        <v>383</v>
      </c>
      <c r="C209" s="1" t="str">
        <f>TEXT("F19049002068","00000")</f>
        <v>F19049002068</v>
      </c>
      <c r="D209" s="1" t="s">
        <v>1258</v>
      </c>
      <c r="E209" s="1">
        <v>9776384823</v>
      </c>
      <c r="F209" s="1">
        <v>565</v>
      </c>
    </row>
    <row r="210" spans="1:6">
      <c r="A210" s="1" t="s">
        <v>606</v>
      </c>
      <c r="B210" s="1" t="s">
        <v>383</v>
      </c>
      <c r="C210" s="1" t="str">
        <f>TEXT("F19067002009","00000")</f>
        <v>F19067002009</v>
      </c>
      <c r="D210" s="1" t="s">
        <v>1259</v>
      </c>
      <c r="E210" s="1">
        <v>9861257686</v>
      </c>
      <c r="F210" s="1">
        <v>564</v>
      </c>
    </row>
    <row r="211" spans="1:6">
      <c r="A211" s="1" t="s">
        <v>486</v>
      </c>
      <c r="B211" s="1" t="s">
        <v>383</v>
      </c>
      <c r="C211" s="1" t="str">
        <f>TEXT("L20137002008","00000")</f>
        <v>L20137002008</v>
      </c>
      <c r="D211" s="1" t="s">
        <v>736</v>
      </c>
      <c r="E211" s="1">
        <v>7853003823</v>
      </c>
      <c r="F211" s="1">
        <v>564</v>
      </c>
    </row>
    <row r="212" spans="1:6">
      <c r="A212" s="1" t="s">
        <v>653</v>
      </c>
      <c r="B212" s="1" t="s">
        <v>383</v>
      </c>
      <c r="C212" s="1" t="str">
        <f>TEXT("F19045002070","00000")</f>
        <v>F19045002070</v>
      </c>
      <c r="D212" s="1" t="s">
        <v>1260</v>
      </c>
      <c r="E212" s="1">
        <v>9937992746</v>
      </c>
      <c r="F212" s="1">
        <v>562</v>
      </c>
    </row>
    <row r="213" spans="1:6">
      <c r="A213" s="1" t="s">
        <v>1261</v>
      </c>
      <c r="B213" s="1" t="s">
        <v>383</v>
      </c>
      <c r="C213" s="1" t="str">
        <f>TEXT("F19053002024","00000")</f>
        <v>F19053002024</v>
      </c>
      <c r="D213" s="1" t="s">
        <v>1262</v>
      </c>
      <c r="E213" s="1">
        <v>8480775403</v>
      </c>
      <c r="F213" s="1">
        <v>562</v>
      </c>
    </row>
    <row r="214" spans="1:6">
      <c r="A214" s="1" t="s">
        <v>60</v>
      </c>
      <c r="B214" s="1" t="s">
        <v>383</v>
      </c>
      <c r="C214" s="1" t="str">
        <f>TEXT("F19111002035","00000")</f>
        <v>F19111002035</v>
      </c>
      <c r="D214" s="1" t="s">
        <v>1263</v>
      </c>
      <c r="E214" s="1">
        <v>7008875306</v>
      </c>
      <c r="F214" s="1">
        <v>562</v>
      </c>
    </row>
    <row r="215" spans="1:6">
      <c r="A215" s="1" t="s">
        <v>305</v>
      </c>
      <c r="B215" s="1" t="s">
        <v>383</v>
      </c>
      <c r="C215" s="1" t="str">
        <f>TEXT("L20101002001","00000")</f>
        <v>L20101002001</v>
      </c>
      <c r="D215" s="1" t="s">
        <v>1264</v>
      </c>
      <c r="E215" s="1">
        <v>6372434637</v>
      </c>
      <c r="F215" s="1">
        <v>562</v>
      </c>
    </row>
    <row r="216" spans="1:6">
      <c r="A216" s="1" t="s">
        <v>16</v>
      </c>
      <c r="B216" s="1" t="s">
        <v>383</v>
      </c>
      <c r="C216" s="1" t="str">
        <f>TEXT("F19013002026","00000")</f>
        <v>F19013002026</v>
      </c>
      <c r="D216" s="1" t="s">
        <v>1265</v>
      </c>
      <c r="E216" s="1">
        <v>9439783215</v>
      </c>
      <c r="F216" s="1">
        <v>561</v>
      </c>
    </row>
    <row r="217" spans="1:6">
      <c r="A217" s="1" t="s">
        <v>402</v>
      </c>
      <c r="B217" s="1" t="s">
        <v>383</v>
      </c>
      <c r="C217" s="1" t="str">
        <f>TEXT("F19072002076","00000")</f>
        <v>F19072002076</v>
      </c>
      <c r="D217" s="1" t="s">
        <v>1266</v>
      </c>
      <c r="E217" s="1">
        <v>7008188445</v>
      </c>
      <c r="F217" s="1">
        <v>561</v>
      </c>
    </row>
    <row r="218" spans="1:6">
      <c r="A218" s="1" t="s">
        <v>427</v>
      </c>
      <c r="B218" s="1" t="s">
        <v>383</v>
      </c>
      <c r="C218" s="1" t="str">
        <f>TEXT("F19093002062","00000")</f>
        <v>F19093002062</v>
      </c>
      <c r="D218" s="1" t="s">
        <v>1267</v>
      </c>
      <c r="E218" s="1">
        <v>7609092471</v>
      </c>
      <c r="F218" s="1">
        <v>561</v>
      </c>
    </row>
    <row r="219" spans="1:6">
      <c r="A219" s="1" t="s">
        <v>427</v>
      </c>
      <c r="B219" s="1" t="s">
        <v>383</v>
      </c>
      <c r="C219" s="1" t="str">
        <f>TEXT("F19093002003","00000")</f>
        <v>F19093002003</v>
      </c>
      <c r="D219" s="1" t="s">
        <v>1268</v>
      </c>
      <c r="E219" s="1">
        <v>6372770586</v>
      </c>
      <c r="F219" s="1">
        <v>560</v>
      </c>
    </row>
    <row r="220" spans="1:6">
      <c r="A220" s="1" t="s">
        <v>427</v>
      </c>
      <c r="B220" s="1" t="s">
        <v>383</v>
      </c>
      <c r="C220" s="1" t="str">
        <f>TEXT("F19093002030","00000")</f>
        <v>F19093002030</v>
      </c>
      <c r="D220" s="1" t="s">
        <v>1269</v>
      </c>
      <c r="E220" s="1">
        <v>8458078051</v>
      </c>
      <c r="F220" s="1">
        <v>560</v>
      </c>
    </row>
    <row r="221" spans="1:6">
      <c r="A221" s="1" t="s">
        <v>427</v>
      </c>
      <c r="B221" s="1" t="s">
        <v>383</v>
      </c>
      <c r="C221" s="1" t="str">
        <f>TEXT("F19093002088","00000")</f>
        <v>F19093002088</v>
      </c>
      <c r="D221" s="1" t="s">
        <v>1270</v>
      </c>
      <c r="E221" s="1">
        <v>9337895689</v>
      </c>
      <c r="F221" s="1">
        <v>560</v>
      </c>
    </row>
    <row r="222" spans="1:6">
      <c r="A222" s="1" t="s">
        <v>499</v>
      </c>
      <c r="B222" s="1" t="s">
        <v>383</v>
      </c>
      <c r="C222" s="1" t="str">
        <f>TEXT("F19156002028","00000")</f>
        <v>F19156002028</v>
      </c>
      <c r="D222" s="1" t="s">
        <v>1271</v>
      </c>
      <c r="E222" s="1">
        <v>9556455148</v>
      </c>
      <c r="F222" s="1">
        <v>560</v>
      </c>
    </row>
    <row r="223" spans="1:6">
      <c r="A223" s="1" t="s">
        <v>33</v>
      </c>
      <c r="B223" s="1" t="s">
        <v>383</v>
      </c>
      <c r="C223" s="1" t="str">
        <f>TEXT("L20001002008","00000")</f>
        <v>L20001002008</v>
      </c>
      <c r="D223" s="1" t="s">
        <v>1272</v>
      </c>
      <c r="E223" s="1">
        <v>8895066266</v>
      </c>
      <c r="F223" s="1">
        <v>560</v>
      </c>
    </row>
    <row r="224" spans="1:6">
      <c r="A224" s="1" t="s">
        <v>259</v>
      </c>
      <c r="B224" s="1" t="s">
        <v>383</v>
      </c>
      <c r="C224" s="1" t="str">
        <f>TEXT("L20105002002","00000")</f>
        <v>L20105002002</v>
      </c>
      <c r="D224" s="1" t="s">
        <v>1273</v>
      </c>
      <c r="E224" s="1">
        <v>9438702071</v>
      </c>
      <c r="F224" s="1">
        <v>560</v>
      </c>
    </row>
    <row r="225" spans="1:6">
      <c r="A225" s="1" t="s">
        <v>33</v>
      </c>
      <c r="B225" s="1" t="s">
        <v>383</v>
      </c>
      <c r="C225" s="1" t="str">
        <f>TEXT("F19001002071","00000")</f>
        <v>F19001002071</v>
      </c>
      <c r="D225" s="1" t="s">
        <v>1274</v>
      </c>
      <c r="E225" s="1">
        <v>6370785370</v>
      </c>
      <c r="F225" s="1">
        <v>559</v>
      </c>
    </row>
    <row r="226" spans="1:6">
      <c r="A226" s="1" t="s">
        <v>83</v>
      </c>
      <c r="B226" s="1" t="s">
        <v>383</v>
      </c>
      <c r="C226" s="1" t="str">
        <f>TEXT("F19028002038","00000")</f>
        <v>F19028002038</v>
      </c>
      <c r="D226" s="1" t="s">
        <v>1275</v>
      </c>
      <c r="E226" s="1">
        <v>6372552567</v>
      </c>
      <c r="F226" s="1">
        <v>559</v>
      </c>
    </row>
    <row r="227" spans="1:6">
      <c r="A227" s="1" t="s">
        <v>327</v>
      </c>
      <c r="B227" s="1" t="s">
        <v>383</v>
      </c>
      <c r="C227" s="1" t="str">
        <f>TEXT("F19064002025","00000")</f>
        <v>F19064002025</v>
      </c>
      <c r="D227" s="1" t="s">
        <v>1276</v>
      </c>
      <c r="E227" s="1">
        <v>8658152965</v>
      </c>
      <c r="F227" s="1">
        <v>559</v>
      </c>
    </row>
    <row r="228" spans="1:6">
      <c r="A228" s="1" t="s">
        <v>427</v>
      </c>
      <c r="B228" s="1" t="s">
        <v>383</v>
      </c>
      <c r="C228" s="1" t="str">
        <f>TEXT("F19093002057","00000")</f>
        <v>F19093002057</v>
      </c>
      <c r="D228" s="1" t="s">
        <v>1277</v>
      </c>
      <c r="E228" s="1">
        <v>8847870959</v>
      </c>
      <c r="F228" s="1">
        <v>559</v>
      </c>
    </row>
    <row r="229" spans="1:6">
      <c r="A229" s="1" t="s">
        <v>231</v>
      </c>
      <c r="B229" s="1" t="s">
        <v>383</v>
      </c>
      <c r="C229" s="1" t="str">
        <f>TEXT("F19073002017","00000")</f>
        <v>F19073002017</v>
      </c>
      <c r="D229" s="1" t="s">
        <v>1278</v>
      </c>
      <c r="E229" s="1">
        <v>8018287809</v>
      </c>
      <c r="F229" s="1">
        <v>558</v>
      </c>
    </row>
    <row r="230" spans="1:6">
      <c r="A230" s="1" t="s">
        <v>71</v>
      </c>
      <c r="B230" s="1" t="s">
        <v>383</v>
      </c>
      <c r="C230" s="1" t="str">
        <f>TEXT("F19041002101","00000")</f>
        <v>F19041002101</v>
      </c>
      <c r="D230" s="1" t="s">
        <v>1279</v>
      </c>
      <c r="E230" s="1">
        <v>9040643922</v>
      </c>
      <c r="F230" s="1">
        <v>557</v>
      </c>
    </row>
    <row r="231" spans="1:6">
      <c r="A231" s="1" t="s">
        <v>422</v>
      </c>
      <c r="B231" s="1" t="s">
        <v>383</v>
      </c>
      <c r="C231" s="1" t="str">
        <f>TEXT("F19091002038","00000")</f>
        <v>F19091002038</v>
      </c>
      <c r="D231" s="1" t="s">
        <v>1280</v>
      </c>
      <c r="E231" s="1">
        <v>7609045930</v>
      </c>
      <c r="F231" s="1">
        <v>557</v>
      </c>
    </row>
    <row r="232" spans="1:6">
      <c r="A232" s="1" t="s">
        <v>427</v>
      </c>
      <c r="B232" s="1" t="s">
        <v>383</v>
      </c>
      <c r="C232" s="1" t="str">
        <f>TEXT("F19093002107","00000")</f>
        <v>F19093002107</v>
      </c>
      <c r="D232" s="1" t="s">
        <v>1281</v>
      </c>
      <c r="E232" s="1">
        <v>8144839277</v>
      </c>
      <c r="F232" s="1">
        <v>557</v>
      </c>
    </row>
    <row r="233" spans="1:6">
      <c r="A233" s="1" t="s">
        <v>71</v>
      </c>
      <c r="B233" s="1" t="s">
        <v>383</v>
      </c>
      <c r="C233" s="1" t="str">
        <f>TEXT("F19041002084","00000")</f>
        <v>F19041002084</v>
      </c>
      <c r="D233" s="1" t="s">
        <v>1282</v>
      </c>
      <c r="E233" s="1">
        <v>6370359686</v>
      </c>
      <c r="F233" s="1">
        <v>556</v>
      </c>
    </row>
    <row r="234" spans="1:6">
      <c r="A234" s="1" t="s">
        <v>427</v>
      </c>
      <c r="B234" s="1" t="s">
        <v>383</v>
      </c>
      <c r="C234" s="1" t="str">
        <f>TEXT("F19093002046","00000")</f>
        <v>F19093002046</v>
      </c>
      <c r="D234" s="1" t="s">
        <v>1283</v>
      </c>
      <c r="E234" s="1">
        <v>9776501759</v>
      </c>
      <c r="F234" s="1">
        <v>556</v>
      </c>
    </row>
    <row r="235" spans="1:6">
      <c r="A235" s="1" t="s">
        <v>1123</v>
      </c>
      <c r="B235" s="1" t="s">
        <v>383</v>
      </c>
      <c r="C235" s="1" t="str">
        <f>TEXT("F19128002007","00000")</f>
        <v>F19128002007</v>
      </c>
      <c r="D235" s="1" t="s">
        <v>1284</v>
      </c>
      <c r="E235" s="1">
        <v>9937493672</v>
      </c>
      <c r="F235" s="1">
        <v>556</v>
      </c>
    </row>
    <row r="236" spans="1:6">
      <c r="A236" s="1" t="s">
        <v>194</v>
      </c>
      <c r="B236" s="1" t="s">
        <v>383</v>
      </c>
      <c r="C236" s="1" t="str">
        <f>TEXT("F19164002040","00000")</f>
        <v>F19164002040</v>
      </c>
      <c r="D236" s="1" t="s">
        <v>1285</v>
      </c>
      <c r="E236" s="1">
        <v>8763494297</v>
      </c>
      <c r="F236" s="1">
        <v>556</v>
      </c>
    </row>
    <row r="237" spans="1:6">
      <c r="A237" s="1" t="s">
        <v>427</v>
      </c>
      <c r="B237" s="1" t="s">
        <v>383</v>
      </c>
      <c r="C237" s="1" t="str">
        <f>TEXT("F19093002068","00000")</f>
        <v>F19093002068</v>
      </c>
      <c r="D237" s="1" t="s">
        <v>1286</v>
      </c>
      <c r="E237" s="1">
        <v>9853234929</v>
      </c>
      <c r="F237" s="1">
        <v>555</v>
      </c>
    </row>
    <row r="238" spans="1:6">
      <c r="A238" s="1" t="s">
        <v>786</v>
      </c>
      <c r="B238" s="1" t="s">
        <v>383</v>
      </c>
      <c r="C238" s="1" t="str">
        <f>TEXT("F19069002080","00000")</f>
        <v>F19069002080</v>
      </c>
      <c r="D238" s="1" t="s">
        <v>1287</v>
      </c>
      <c r="E238" s="1">
        <v>8917521081</v>
      </c>
      <c r="F238" s="1">
        <v>554</v>
      </c>
    </row>
    <row r="239" spans="1:6">
      <c r="A239" s="1" t="s">
        <v>453</v>
      </c>
      <c r="B239" s="1" t="s">
        <v>383</v>
      </c>
      <c r="C239" s="1" t="str">
        <f>TEXT("F19083002024","00000")</f>
        <v>F19083002024</v>
      </c>
      <c r="D239" s="1" t="s">
        <v>1288</v>
      </c>
      <c r="E239" s="1">
        <v>9348048176</v>
      </c>
      <c r="F239" s="1">
        <v>554</v>
      </c>
    </row>
    <row r="240" spans="1:6">
      <c r="A240" s="1" t="s">
        <v>1289</v>
      </c>
      <c r="B240" s="1" t="s">
        <v>383</v>
      </c>
      <c r="C240" s="1" t="str">
        <f>TEXT("L20153002001","00000")</f>
        <v>L20153002001</v>
      </c>
      <c r="D240" s="1" t="s">
        <v>1290</v>
      </c>
      <c r="E240" s="1">
        <v>7684879854</v>
      </c>
      <c r="F240" s="1">
        <v>554</v>
      </c>
    </row>
    <row r="241" spans="1:6">
      <c r="A241" s="1" t="s">
        <v>16</v>
      </c>
      <c r="B241" s="1" t="s">
        <v>383</v>
      </c>
      <c r="C241" s="1" t="str">
        <f>TEXT("F19013002018","00000")</f>
        <v>F19013002018</v>
      </c>
      <c r="D241" s="1" t="s">
        <v>1291</v>
      </c>
      <c r="E241" s="1">
        <v>9337335188</v>
      </c>
      <c r="F241" s="1">
        <v>553</v>
      </c>
    </row>
    <row r="242" spans="1:6">
      <c r="A242" s="1" t="s">
        <v>343</v>
      </c>
      <c r="B242" s="1" t="s">
        <v>383</v>
      </c>
      <c r="C242" s="1" t="str">
        <f>TEXT("F19077002037","00000")</f>
        <v>F19077002037</v>
      </c>
      <c r="D242" s="1" t="s">
        <v>1292</v>
      </c>
      <c r="E242" s="1">
        <v>7377749016</v>
      </c>
      <c r="F242" s="1">
        <v>553</v>
      </c>
    </row>
    <row r="243" spans="1:6">
      <c r="A243" s="1" t="s">
        <v>682</v>
      </c>
      <c r="B243" s="1" t="s">
        <v>383</v>
      </c>
      <c r="C243" s="1" t="str">
        <f>TEXT("F19081002030","00000")</f>
        <v>F19081002030</v>
      </c>
      <c r="D243" s="1" t="s">
        <v>1293</v>
      </c>
      <c r="E243" s="1">
        <v>8270486554</v>
      </c>
      <c r="F243" s="1">
        <v>553</v>
      </c>
    </row>
    <row r="244" spans="1:6">
      <c r="A244" s="1" t="s">
        <v>29</v>
      </c>
      <c r="B244" s="1" t="s">
        <v>383</v>
      </c>
      <c r="C244" s="1" t="str">
        <f>TEXT("F19060002108","00000")</f>
        <v>F19060002108</v>
      </c>
      <c r="D244" s="1" t="s">
        <v>1294</v>
      </c>
      <c r="E244" s="1">
        <v>9348731859</v>
      </c>
      <c r="F244" s="1">
        <v>552</v>
      </c>
    </row>
    <row r="245" spans="1:6">
      <c r="A245" s="1" t="s">
        <v>29</v>
      </c>
      <c r="B245" s="1" t="s">
        <v>383</v>
      </c>
      <c r="C245" s="1" t="str">
        <f>TEXT("F19060002124","00000")</f>
        <v>F19060002124</v>
      </c>
      <c r="D245" s="1" t="s">
        <v>1295</v>
      </c>
      <c r="E245" s="1">
        <v>8455885531</v>
      </c>
      <c r="F245" s="1">
        <v>552</v>
      </c>
    </row>
    <row r="246" spans="1:6">
      <c r="A246" s="1" t="s">
        <v>477</v>
      </c>
      <c r="B246" s="1" t="s">
        <v>383</v>
      </c>
      <c r="C246" s="1" t="str">
        <f>TEXT("F19014002005","00000")</f>
        <v>F19014002005</v>
      </c>
      <c r="D246" s="1" t="s">
        <v>1296</v>
      </c>
      <c r="E246" s="1">
        <v>8455887242</v>
      </c>
      <c r="F246" s="1">
        <v>551</v>
      </c>
    </row>
    <row r="247" spans="1:6">
      <c r="A247" s="1" t="s">
        <v>6</v>
      </c>
      <c r="B247" s="1" t="s">
        <v>383</v>
      </c>
      <c r="C247" s="1" t="str">
        <f>TEXT("F19018002076","00000")</f>
        <v>F19018002076</v>
      </c>
      <c r="D247" s="1" t="s">
        <v>1297</v>
      </c>
      <c r="E247" s="1">
        <v>9777916855</v>
      </c>
      <c r="F247" s="1">
        <v>551</v>
      </c>
    </row>
    <row r="248" spans="1:6">
      <c r="A248" s="1" t="s">
        <v>40</v>
      </c>
      <c r="B248" s="1" t="s">
        <v>383</v>
      </c>
      <c r="C248" s="1" t="str">
        <f>TEXT("F19044002071","00000")</f>
        <v>F19044002071</v>
      </c>
      <c r="D248" s="1" t="s">
        <v>1298</v>
      </c>
      <c r="E248" s="1">
        <v>9861803495</v>
      </c>
      <c r="F248" s="1">
        <v>551</v>
      </c>
    </row>
    <row r="249" spans="1:6">
      <c r="A249" s="1" t="s">
        <v>33</v>
      </c>
      <c r="B249" s="1" t="s">
        <v>383</v>
      </c>
      <c r="C249" s="1" t="str">
        <f>TEXT("F19001002079","00000")</f>
        <v>F19001002079</v>
      </c>
      <c r="D249" s="1" t="s">
        <v>1299</v>
      </c>
      <c r="E249" s="1">
        <v>8153015595</v>
      </c>
      <c r="F249" s="1">
        <v>550</v>
      </c>
    </row>
    <row r="250" spans="1:6">
      <c r="A250" s="1" t="s">
        <v>422</v>
      </c>
      <c r="B250" s="1" t="s">
        <v>383</v>
      </c>
      <c r="C250" s="1" t="str">
        <f>TEXT("F19091002044","00000")</f>
        <v>F19091002044</v>
      </c>
      <c r="D250" s="1" t="s">
        <v>1300</v>
      </c>
      <c r="E250" s="1">
        <v>7609052023</v>
      </c>
      <c r="F250" s="1">
        <v>550</v>
      </c>
    </row>
    <row r="251" spans="1:6">
      <c r="A251" s="1" t="s">
        <v>55</v>
      </c>
      <c r="B251" s="1" t="s">
        <v>383</v>
      </c>
      <c r="C251" s="1" t="str">
        <f>TEXT("F19008002059","00000")</f>
        <v>F19008002059</v>
      </c>
      <c r="D251" s="1" t="s">
        <v>1301</v>
      </c>
      <c r="E251" s="1">
        <v>9861192425</v>
      </c>
      <c r="F251" s="1">
        <v>549</v>
      </c>
    </row>
    <row r="252" spans="1:6">
      <c r="A252" s="1" t="s">
        <v>413</v>
      </c>
      <c r="B252" s="1" t="s">
        <v>383</v>
      </c>
      <c r="C252" s="1" t="str">
        <f>TEXT("F19039003036","00000")</f>
        <v>F19039003036</v>
      </c>
      <c r="D252" s="1" t="s">
        <v>1302</v>
      </c>
      <c r="E252" s="1">
        <v>7788004522</v>
      </c>
      <c r="F252" s="1">
        <v>549</v>
      </c>
    </row>
    <row r="253" spans="1:6">
      <c r="A253" s="1" t="s">
        <v>343</v>
      </c>
      <c r="B253" s="1" t="s">
        <v>383</v>
      </c>
      <c r="C253" s="1" t="str">
        <f>TEXT("F19077002048","00000")</f>
        <v>F19077002048</v>
      </c>
      <c r="D253" s="1" t="s">
        <v>1303</v>
      </c>
      <c r="E253" s="1">
        <v>7064425288</v>
      </c>
      <c r="F253" s="1">
        <v>549</v>
      </c>
    </row>
    <row r="254" spans="1:6">
      <c r="A254" s="1" t="s">
        <v>427</v>
      </c>
      <c r="B254" s="1" t="s">
        <v>383</v>
      </c>
      <c r="C254" s="1" t="str">
        <f>TEXT("F19093002010","00000")</f>
        <v>F19093002010</v>
      </c>
      <c r="D254" s="1" t="s">
        <v>519</v>
      </c>
      <c r="E254" s="1">
        <v>8093164352</v>
      </c>
      <c r="F254" s="1">
        <v>549</v>
      </c>
    </row>
    <row r="255" spans="1:6">
      <c r="A255" s="1" t="s">
        <v>6</v>
      </c>
      <c r="B255" s="1" t="s">
        <v>383</v>
      </c>
      <c r="C255" s="1" t="str">
        <f>TEXT("F19018002109","00000")</f>
        <v>F19018002109</v>
      </c>
      <c r="D255" s="1" t="s">
        <v>1304</v>
      </c>
      <c r="E255" s="1">
        <v>9692904802</v>
      </c>
      <c r="F255" s="1">
        <v>548</v>
      </c>
    </row>
    <row r="256" spans="1:6">
      <c r="A256" s="1" t="s">
        <v>78</v>
      </c>
      <c r="B256" s="1" t="s">
        <v>383</v>
      </c>
      <c r="C256" s="1" t="str">
        <f>TEXT("F19063002091","00000")</f>
        <v>F19063002091</v>
      </c>
      <c r="D256" s="1" t="s">
        <v>1305</v>
      </c>
      <c r="E256" s="1">
        <v>9438487851</v>
      </c>
      <c r="F256" s="1">
        <v>548</v>
      </c>
    </row>
    <row r="257" spans="1:6">
      <c r="A257" s="1" t="s">
        <v>123</v>
      </c>
      <c r="B257" s="1" t="s">
        <v>383</v>
      </c>
      <c r="C257" s="1" t="str">
        <f>TEXT("F19062002014","00000")</f>
        <v>F19062002014</v>
      </c>
      <c r="D257" s="1" t="s">
        <v>1306</v>
      </c>
      <c r="E257" s="1">
        <v>7978582925</v>
      </c>
      <c r="F257" s="1">
        <v>547</v>
      </c>
    </row>
    <row r="258" spans="1:6">
      <c r="A258" s="1" t="s">
        <v>40</v>
      </c>
      <c r="B258" s="1" t="s">
        <v>383</v>
      </c>
      <c r="C258" s="1" t="str">
        <f>TEXT("F18044002044","00000")</f>
        <v>F18044002044</v>
      </c>
      <c r="D258" s="1" t="s">
        <v>1307</v>
      </c>
      <c r="E258" s="1">
        <v>8093412974</v>
      </c>
      <c r="F258" s="1">
        <v>546</v>
      </c>
    </row>
    <row r="259" spans="1:6">
      <c r="A259" s="1" t="s">
        <v>985</v>
      </c>
      <c r="B259" s="1" t="s">
        <v>383</v>
      </c>
      <c r="C259" s="1" t="str">
        <f>TEXT("F19022002063","00000")</f>
        <v>F19022002063</v>
      </c>
      <c r="D259" s="1" t="s">
        <v>1308</v>
      </c>
      <c r="E259" s="1">
        <v>9937433367</v>
      </c>
      <c r="F259" s="1">
        <v>546</v>
      </c>
    </row>
    <row r="260" spans="1:6">
      <c r="A260" s="1" t="s">
        <v>955</v>
      </c>
      <c r="B260" s="1" t="s">
        <v>383</v>
      </c>
      <c r="C260" s="1" t="str">
        <f>TEXT("F19029002009","00000")</f>
        <v>F19029002009</v>
      </c>
      <c r="D260" s="1" t="s">
        <v>1309</v>
      </c>
      <c r="E260" s="1">
        <v>9749499107</v>
      </c>
      <c r="F260" s="1">
        <v>546</v>
      </c>
    </row>
    <row r="261" spans="1:6">
      <c r="A261" s="1" t="s">
        <v>1261</v>
      </c>
      <c r="B261" s="1" t="s">
        <v>383</v>
      </c>
      <c r="C261" s="1" t="str">
        <f>TEXT("F19053002012","00000")</f>
        <v>F19053002012</v>
      </c>
      <c r="D261" s="1" t="s">
        <v>1310</v>
      </c>
      <c r="E261" s="1">
        <v>7894962240</v>
      </c>
      <c r="F261" s="1">
        <v>546</v>
      </c>
    </row>
    <row r="262" spans="1:6">
      <c r="A262" s="1" t="s">
        <v>117</v>
      </c>
      <c r="B262" s="1" t="s">
        <v>383</v>
      </c>
      <c r="C262" s="1" t="str">
        <f>TEXT("F19088002106","00000")</f>
        <v>F19088002106</v>
      </c>
      <c r="D262" s="1" t="s">
        <v>1311</v>
      </c>
      <c r="E262" s="1">
        <v>9348181046</v>
      </c>
      <c r="F262" s="1">
        <v>546</v>
      </c>
    </row>
    <row r="263" spans="1:6">
      <c r="A263" s="1" t="s">
        <v>187</v>
      </c>
      <c r="B263" s="1" t="s">
        <v>383</v>
      </c>
      <c r="C263" s="1" t="str">
        <f>TEXT("F19004002043","00000")</f>
        <v>F19004002043</v>
      </c>
      <c r="D263" s="1" t="s">
        <v>1312</v>
      </c>
      <c r="E263" s="1">
        <v>9348206247</v>
      </c>
      <c r="F263" s="1">
        <v>545</v>
      </c>
    </row>
    <row r="264" spans="1:6">
      <c r="A264" s="1" t="s">
        <v>606</v>
      </c>
      <c r="B264" s="1" t="s">
        <v>383</v>
      </c>
      <c r="C264" s="1" t="str">
        <f>TEXT("F19067002038","00000")</f>
        <v>F19067002038</v>
      </c>
      <c r="D264" s="1" t="s">
        <v>1313</v>
      </c>
      <c r="E264" s="1">
        <v>8763195332</v>
      </c>
      <c r="F264" s="1">
        <v>545</v>
      </c>
    </row>
    <row r="265" spans="1:6">
      <c r="A265" s="1" t="s">
        <v>427</v>
      </c>
      <c r="B265" s="1" t="s">
        <v>383</v>
      </c>
      <c r="C265" s="1" t="str">
        <f>TEXT("F19093002014","00000")</f>
        <v>F19093002014</v>
      </c>
      <c r="D265" s="1" t="s">
        <v>1314</v>
      </c>
      <c r="E265" s="1">
        <v>8018616960</v>
      </c>
      <c r="F265" s="1">
        <v>545</v>
      </c>
    </row>
    <row r="266" spans="1:6">
      <c r="A266" s="1" t="s">
        <v>427</v>
      </c>
      <c r="B266" s="1" t="s">
        <v>383</v>
      </c>
      <c r="C266" s="1" t="str">
        <f>TEXT("F19093002017","00000")</f>
        <v>F19093002017</v>
      </c>
      <c r="D266" s="1" t="s">
        <v>495</v>
      </c>
      <c r="E266" s="1">
        <v>7735614740</v>
      </c>
      <c r="F266" s="1">
        <v>545</v>
      </c>
    </row>
    <row r="267" spans="1:6">
      <c r="A267" s="1" t="s">
        <v>427</v>
      </c>
      <c r="B267" s="1" t="s">
        <v>383</v>
      </c>
      <c r="C267" s="1" t="str">
        <f>TEXT("F19093002033","00000")</f>
        <v>F19093002033</v>
      </c>
      <c r="D267" s="1" t="s">
        <v>1315</v>
      </c>
      <c r="E267" s="1">
        <v>7656829918</v>
      </c>
      <c r="F267" s="1">
        <v>545</v>
      </c>
    </row>
    <row r="268" spans="1:6">
      <c r="A268" s="1" t="s">
        <v>1316</v>
      </c>
      <c r="B268" s="1" t="s">
        <v>383</v>
      </c>
      <c r="C268" s="1" t="str">
        <f>TEXT("F19116002058","00000")</f>
        <v>F19116002058</v>
      </c>
      <c r="D268" s="1" t="s">
        <v>1317</v>
      </c>
      <c r="E268" s="1">
        <v>6371867556</v>
      </c>
      <c r="F268" s="1">
        <v>545</v>
      </c>
    </row>
    <row r="269" spans="1:6">
      <c r="A269" s="1" t="s">
        <v>52</v>
      </c>
      <c r="B269" s="1" t="s">
        <v>383</v>
      </c>
      <c r="C269" s="1" t="str">
        <f>TEXT("F19026002082","00000")</f>
        <v>F19026002082</v>
      </c>
      <c r="D269" s="1" t="s">
        <v>1318</v>
      </c>
      <c r="E269" s="1">
        <v>9938511312</v>
      </c>
      <c r="F269" s="1">
        <v>544</v>
      </c>
    </row>
    <row r="270" spans="1:6">
      <c r="A270" s="1" t="s">
        <v>322</v>
      </c>
      <c r="B270" s="1" t="s">
        <v>383</v>
      </c>
      <c r="C270" s="1" t="str">
        <f>TEXT("F19024002066","00000")</f>
        <v>F19024002066</v>
      </c>
      <c r="D270" s="1" t="s">
        <v>1319</v>
      </c>
      <c r="E270" s="1">
        <v>8117855029</v>
      </c>
      <c r="F270" s="1">
        <v>541</v>
      </c>
    </row>
    <row r="271" spans="1:6">
      <c r="A271" s="1" t="s">
        <v>474</v>
      </c>
      <c r="B271" s="1" t="s">
        <v>383</v>
      </c>
      <c r="C271" s="1" t="str">
        <f>TEXT("F19162002024","00000")</f>
        <v>F19162002024</v>
      </c>
      <c r="D271" s="1" t="s">
        <v>1320</v>
      </c>
      <c r="E271" s="1">
        <v>6207130529</v>
      </c>
      <c r="F271" s="1">
        <v>541</v>
      </c>
    </row>
    <row r="272" spans="1:6">
      <c r="A272" s="1" t="s">
        <v>786</v>
      </c>
      <c r="B272" s="1" t="s">
        <v>383</v>
      </c>
      <c r="C272" s="1" t="str">
        <f>TEXT("F19069002071","00000")</f>
        <v>F19069002071</v>
      </c>
      <c r="D272" s="1" t="s">
        <v>1321</v>
      </c>
      <c r="E272" s="1">
        <v>9668503349</v>
      </c>
      <c r="F272" s="1">
        <v>540</v>
      </c>
    </row>
    <row r="273" spans="1:6">
      <c r="A273" s="1" t="s">
        <v>453</v>
      </c>
      <c r="B273" s="1" t="s">
        <v>383</v>
      </c>
      <c r="C273" s="1" t="str">
        <f>TEXT("F19083002056","00000")</f>
        <v>F19083002056</v>
      </c>
      <c r="D273" s="1" t="s">
        <v>1322</v>
      </c>
      <c r="E273" s="1">
        <v>9438273688</v>
      </c>
      <c r="F273" s="1">
        <v>540</v>
      </c>
    </row>
    <row r="274" spans="1:6">
      <c r="A274" s="1" t="s">
        <v>427</v>
      </c>
      <c r="B274" s="1" t="s">
        <v>383</v>
      </c>
      <c r="C274" s="1" t="str">
        <f>TEXT("F19093002056","00000")</f>
        <v>F19093002056</v>
      </c>
      <c r="D274" s="1" t="s">
        <v>1323</v>
      </c>
      <c r="E274" s="1">
        <v>7894143570</v>
      </c>
      <c r="F274" s="1">
        <v>540</v>
      </c>
    </row>
    <row r="275" spans="1:6">
      <c r="A275" s="1" t="s">
        <v>33</v>
      </c>
      <c r="B275" s="1" t="s">
        <v>383</v>
      </c>
      <c r="C275" s="1" t="str">
        <f>TEXT("F19001001002","00000")</f>
        <v>F19001001002</v>
      </c>
      <c r="D275" s="1" t="s">
        <v>1324</v>
      </c>
      <c r="E275" s="1">
        <v>9556437587</v>
      </c>
      <c r="F275" s="1">
        <v>539</v>
      </c>
    </row>
    <row r="276" spans="1:6">
      <c r="A276" s="1" t="s">
        <v>231</v>
      </c>
      <c r="B276" s="1" t="s">
        <v>383</v>
      </c>
      <c r="C276" s="1" t="str">
        <f>TEXT("F19073002040","00000")</f>
        <v>F19073002040</v>
      </c>
      <c r="D276" s="1" t="s">
        <v>1325</v>
      </c>
      <c r="E276" s="1">
        <v>9776673785</v>
      </c>
      <c r="F276" s="1">
        <v>539</v>
      </c>
    </row>
    <row r="277" spans="1:6">
      <c r="A277" s="1" t="s">
        <v>142</v>
      </c>
      <c r="B277" s="1" t="s">
        <v>383</v>
      </c>
      <c r="C277" s="1" t="str">
        <f>TEXT("F19075002030","00000")</f>
        <v>F19075002030</v>
      </c>
      <c r="D277" s="1" t="s">
        <v>1326</v>
      </c>
      <c r="E277" s="1">
        <v>8249431210</v>
      </c>
      <c r="F277" s="1">
        <v>539</v>
      </c>
    </row>
    <row r="278" spans="1:6">
      <c r="A278" s="1" t="s">
        <v>587</v>
      </c>
      <c r="B278" s="1" t="s">
        <v>383</v>
      </c>
      <c r="C278" s="1" t="str">
        <f>TEXT("F19076002045","00000")</f>
        <v>F19076002045</v>
      </c>
      <c r="D278" s="1" t="s">
        <v>1327</v>
      </c>
      <c r="E278" s="1">
        <v>6371923207</v>
      </c>
      <c r="F278" s="1">
        <v>539</v>
      </c>
    </row>
    <row r="279" spans="1:6">
      <c r="A279" s="1" t="s">
        <v>587</v>
      </c>
      <c r="B279" s="1" t="s">
        <v>383</v>
      </c>
      <c r="C279" s="1" t="str">
        <f>TEXT("L20076002009","00000")</f>
        <v>L20076002009</v>
      </c>
      <c r="D279" s="1" t="s">
        <v>1328</v>
      </c>
      <c r="E279" s="1">
        <v>8260381277</v>
      </c>
      <c r="F279" s="1">
        <v>539</v>
      </c>
    </row>
    <row r="280" spans="1:6">
      <c r="A280" s="1" t="s">
        <v>40</v>
      </c>
      <c r="B280" s="1" t="s">
        <v>383</v>
      </c>
      <c r="C280" s="1" t="str">
        <f>TEXT("F19044002032","00000")</f>
        <v>F19044002032</v>
      </c>
      <c r="D280" s="1" t="s">
        <v>1329</v>
      </c>
      <c r="E280" s="1">
        <v>7609891226</v>
      </c>
      <c r="F280" s="1">
        <v>538</v>
      </c>
    </row>
    <row r="281" spans="1:6">
      <c r="A281" s="1" t="s">
        <v>427</v>
      </c>
      <c r="B281" s="1" t="s">
        <v>383</v>
      </c>
      <c r="C281" s="1" t="str">
        <f>TEXT("F19093002079","00000")</f>
        <v>F19093002079</v>
      </c>
      <c r="D281" s="1" t="s">
        <v>1330</v>
      </c>
      <c r="E281" s="1">
        <v>8457973127</v>
      </c>
      <c r="F281" s="1">
        <v>538</v>
      </c>
    </row>
    <row r="282" spans="1:6">
      <c r="A282" s="1" t="s">
        <v>16</v>
      </c>
      <c r="B282" s="1" t="s">
        <v>660</v>
      </c>
      <c r="C282" s="1" t="str">
        <f>TEXT("F19013003052","00000")</f>
        <v>F19013003052</v>
      </c>
      <c r="D282" s="1" t="s">
        <v>1331</v>
      </c>
      <c r="E282" s="1">
        <v>6372295545</v>
      </c>
      <c r="F282" s="1">
        <v>650</v>
      </c>
    </row>
    <row r="283" spans="1:6">
      <c r="A283" s="1" t="s">
        <v>745</v>
      </c>
      <c r="B283" s="1" t="s">
        <v>660</v>
      </c>
      <c r="C283" s="1" t="str">
        <f>TEXT("L20011003005","00000")</f>
        <v>L20011003005</v>
      </c>
      <c r="D283" s="1" t="s">
        <v>1332</v>
      </c>
      <c r="E283" s="1">
        <v>7978386776</v>
      </c>
      <c r="F283" s="1">
        <v>615</v>
      </c>
    </row>
    <row r="284" spans="1:6">
      <c r="A284" s="1" t="s">
        <v>1333</v>
      </c>
      <c r="B284" s="1" t="s">
        <v>660</v>
      </c>
      <c r="C284" s="1" t="str">
        <f>TEXT("L20017003001","00000")</f>
        <v>L20017003001</v>
      </c>
      <c r="D284" s="1" t="s">
        <v>1334</v>
      </c>
      <c r="E284" s="1">
        <v>7008816238</v>
      </c>
      <c r="F284" s="1">
        <v>610</v>
      </c>
    </row>
    <row r="285" spans="1:6">
      <c r="A285" s="1" t="s">
        <v>413</v>
      </c>
      <c r="B285" s="1" t="s">
        <v>660</v>
      </c>
      <c r="C285" s="1" t="str">
        <f>TEXT("F19039003033","00000")</f>
        <v>F19039003033</v>
      </c>
      <c r="D285" s="1" t="s">
        <v>1335</v>
      </c>
      <c r="E285" s="1">
        <v>7978568502</v>
      </c>
      <c r="F285" s="1">
        <v>609</v>
      </c>
    </row>
    <row r="286" spans="1:6">
      <c r="A286" s="1" t="s">
        <v>770</v>
      </c>
      <c r="B286" s="1" t="s">
        <v>660</v>
      </c>
      <c r="C286" s="1" t="str">
        <f>TEXT("F19078003001","00000")</f>
        <v>F19078003001</v>
      </c>
      <c r="D286" s="1" t="s">
        <v>1336</v>
      </c>
      <c r="E286" s="1">
        <v>7978992368</v>
      </c>
      <c r="F286" s="1">
        <v>606</v>
      </c>
    </row>
    <row r="287" spans="1:6">
      <c r="A287" s="1" t="s">
        <v>539</v>
      </c>
      <c r="B287" s="1" t="s">
        <v>660</v>
      </c>
      <c r="C287" s="1" t="str">
        <f>TEXT("F19092003025","00000")</f>
        <v>F19092003025</v>
      </c>
      <c r="D287" s="1" t="s">
        <v>1337</v>
      </c>
      <c r="E287" s="1">
        <v>8270506222</v>
      </c>
      <c r="F287" s="1">
        <v>602</v>
      </c>
    </row>
    <row r="288" spans="1:6">
      <c r="A288" s="1" t="s">
        <v>477</v>
      </c>
      <c r="B288" s="1" t="s">
        <v>660</v>
      </c>
      <c r="C288" s="1" t="str">
        <f>TEXT("L20014003006","00000")</f>
        <v>L20014003006</v>
      </c>
      <c r="D288" s="1" t="s">
        <v>1338</v>
      </c>
      <c r="E288" s="1">
        <v>9348864960</v>
      </c>
      <c r="F288" s="1">
        <v>597</v>
      </c>
    </row>
    <row r="289" spans="1:6">
      <c r="A289" s="1" t="s">
        <v>123</v>
      </c>
      <c r="B289" s="1" t="s">
        <v>660</v>
      </c>
      <c r="C289" s="1" t="str">
        <f>TEXT("F19062003015","00000")</f>
        <v>F19062003015</v>
      </c>
      <c r="D289" s="1" t="s">
        <v>1339</v>
      </c>
      <c r="E289" s="1">
        <v>7327844954</v>
      </c>
      <c r="F289" s="1">
        <v>595</v>
      </c>
    </row>
    <row r="290" spans="1:6">
      <c r="A290" s="1" t="s">
        <v>33</v>
      </c>
      <c r="B290" s="1" t="s">
        <v>660</v>
      </c>
      <c r="C290" s="1" t="str">
        <f>TEXT("F19001003002","00000")</f>
        <v>F19001003002</v>
      </c>
      <c r="D290" s="1" t="s">
        <v>1340</v>
      </c>
      <c r="E290" s="1">
        <v>8112169570</v>
      </c>
      <c r="F290" s="1">
        <v>592</v>
      </c>
    </row>
    <row r="291" spans="1:6">
      <c r="A291" s="1" t="s">
        <v>6</v>
      </c>
      <c r="B291" s="1" t="s">
        <v>660</v>
      </c>
      <c r="C291" s="1" t="str">
        <f>TEXT("F19018003052","00000")</f>
        <v>F19018003052</v>
      </c>
      <c r="D291" s="1" t="s">
        <v>1341</v>
      </c>
      <c r="E291" s="1">
        <v>9040907090</v>
      </c>
      <c r="F291" s="1">
        <v>591</v>
      </c>
    </row>
    <row r="292" spans="1:6">
      <c r="A292" s="1" t="s">
        <v>117</v>
      </c>
      <c r="B292" s="1" t="s">
        <v>660</v>
      </c>
      <c r="C292" s="1" t="str">
        <f>TEXT("F19088003028","00000")</f>
        <v>F19088003028</v>
      </c>
      <c r="D292" s="1" t="s">
        <v>1342</v>
      </c>
      <c r="E292" s="1">
        <v>8117905490</v>
      </c>
      <c r="F292" s="1">
        <v>589</v>
      </c>
    </row>
    <row r="293" spans="1:6">
      <c r="A293" s="1" t="s">
        <v>726</v>
      </c>
      <c r="B293" s="1" t="s">
        <v>660</v>
      </c>
      <c r="C293" s="1" t="str">
        <f>TEXT("F19049003015","00000")</f>
        <v>F19049003015</v>
      </c>
      <c r="D293" s="1" t="s">
        <v>1343</v>
      </c>
      <c r="E293" s="1">
        <v>8342808966</v>
      </c>
      <c r="F293" s="1">
        <v>585</v>
      </c>
    </row>
    <row r="294" spans="1:6">
      <c r="A294" s="1" t="s">
        <v>123</v>
      </c>
      <c r="B294" s="1" t="s">
        <v>660</v>
      </c>
      <c r="C294" s="1" t="str">
        <f>TEXT("F19062003003","00000")</f>
        <v>F19062003003</v>
      </c>
      <c r="D294" s="1" t="s">
        <v>1344</v>
      </c>
      <c r="E294" s="1">
        <v>7684960944</v>
      </c>
      <c r="F294" s="1">
        <v>585</v>
      </c>
    </row>
    <row r="295" spans="1:6">
      <c r="A295" s="1" t="s">
        <v>298</v>
      </c>
      <c r="B295" s="1" t="s">
        <v>660</v>
      </c>
      <c r="C295" s="1" t="str">
        <f>TEXT("F19019003007","00000")</f>
        <v>F19019003007</v>
      </c>
      <c r="D295" s="1" t="s">
        <v>1345</v>
      </c>
      <c r="E295" s="1">
        <v>9777517504</v>
      </c>
      <c r="F295" s="1">
        <v>584</v>
      </c>
    </row>
    <row r="296" spans="1:6">
      <c r="A296" s="1" t="s">
        <v>123</v>
      </c>
      <c r="B296" s="1" t="s">
        <v>660</v>
      </c>
      <c r="C296" s="1" t="str">
        <f>TEXT("F19062003014","00000")</f>
        <v>F19062003014</v>
      </c>
      <c r="D296" s="1" t="s">
        <v>1346</v>
      </c>
      <c r="E296" s="1">
        <v>7978552867</v>
      </c>
      <c r="F296" s="1">
        <v>584</v>
      </c>
    </row>
    <row r="297" spans="1:6">
      <c r="A297" s="1" t="s">
        <v>33</v>
      </c>
      <c r="B297" s="1" t="s">
        <v>660</v>
      </c>
      <c r="C297" s="1" t="str">
        <f>TEXT("F19001003033","00000")</f>
        <v>F19001003033</v>
      </c>
      <c r="D297" s="1" t="s">
        <v>1347</v>
      </c>
      <c r="E297" s="1">
        <v>8114740288</v>
      </c>
      <c r="F297" s="1">
        <v>581</v>
      </c>
    </row>
    <row r="298" spans="1:6">
      <c r="A298" s="1" t="s">
        <v>474</v>
      </c>
      <c r="B298" s="1" t="s">
        <v>660</v>
      </c>
      <c r="C298" s="1" t="str">
        <f>TEXT("F19162003010","00000")</f>
        <v>F19162003010</v>
      </c>
      <c r="D298" s="1" t="s">
        <v>1348</v>
      </c>
      <c r="E298" s="1">
        <v>8018659909</v>
      </c>
      <c r="F298" s="1">
        <v>579</v>
      </c>
    </row>
    <row r="299" spans="1:6">
      <c r="A299" s="1" t="s">
        <v>78</v>
      </c>
      <c r="B299" s="1" t="s">
        <v>660</v>
      </c>
      <c r="C299" s="1" t="str">
        <f>TEXT("F19063003029","00000")</f>
        <v>F19063003029</v>
      </c>
      <c r="D299" s="1" t="s">
        <v>1349</v>
      </c>
      <c r="E299" s="1">
        <v>7809003241</v>
      </c>
      <c r="F299" s="1">
        <v>576</v>
      </c>
    </row>
    <row r="300" spans="1:6">
      <c r="A300" s="1" t="s">
        <v>6</v>
      </c>
      <c r="B300" s="1" t="s">
        <v>660</v>
      </c>
      <c r="C300" s="1" t="str">
        <f>TEXT("F19018003006","00000")</f>
        <v>F19018003006</v>
      </c>
      <c r="D300" s="1" t="s">
        <v>1350</v>
      </c>
      <c r="E300" s="1">
        <v>7978494696</v>
      </c>
      <c r="F300" s="1">
        <v>575</v>
      </c>
    </row>
    <row r="301" spans="1:6">
      <c r="A301" s="1" t="s">
        <v>630</v>
      </c>
      <c r="B301" s="1" t="s">
        <v>660</v>
      </c>
      <c r="C301" s="1" t="str">
        <f>TEXT("F19031003004","00000")</f>
        <v>F19031003004</v>
      </c>
      <c r="D301" s="1" t="s">
        <v>1351</v>
      </c>
      <c r="E301" s="1">
        <v>9337922402</v>
      </c>
      <c r="F301" s="1">
        <v>575</v>
      </c>
    </row>
    <row r="302" spans="1:6">
      <c r="A302" s="1" t="s">
        <v>123</v>
      </c>
      <c r="B302" s="1" t="s">
        <v>660</v>
      </c>
      <c r="C302" s="1" t="str">
        <f>TEXT("F19062003002","00000")</f>
        <v>F19062003002</v>
      </c>
      <c r="D302" s="1" t="s">
        <v>1352</v>
      </c>
      <c r="E302" s="1">
        <v>9861135310</v>
      </c>
      <c r="F302" s="1">
        <v>575</v>
      </c>
    </row>
    <row r="303" spans="1:6">
      <c r="A303" s="1" t="s">
        <v>68</v>
      </c>
      <c r="B303" s="1" t="s">
        <v>660</v>
      </c>
      <c r="C303" s="1" t="str">
        <f>TEXT("L20005003002","00000")</f>
        <v>L20005003002</v>
      </c>
      <c r="D303" s="1" t="s">
        <v>1353</v>
      </c>
      <c r="E303" s="1">
        <v>7008111904</v>
      </c>
      <c r="F303" s="1">
        <v>574</v>
      </c>
    </row>
    <row r="304" spans="1:6">
      <c r="A304" s="1" t="s">
        <v>117</v>
      </c>
      <c r="B304" s="1" t="s">
        <v>660</v>
      </c>
      <c r="C304" s="1" t="str">
        <f>TEXT("F19088003024","00000")</f>
        <v>F19088003024</v>
      </c>
      <c r="D304" s="1" t="s">
        <v>1354</v>
      </c>
      <c r="E304" s="1">
        <v>9556335354</v>
      </c>
      <c r="F304" s="1">
        <v>572</v>
      </c>
    </row>
    <row r="305" spans="1:6">
      <c r="A305" s="1" t="s">
        <v>130</v>
      </c>
      <c r="B305" s="1" t="s">
        <v>660</v>
      </c>
      <c r="C305" s="1" t="str">
        <f>TEXT("F19032003024","00000")</f>
        <v>F19032003024</v>
      </c>
      <c r="D305" s="1" t="s">
        <v>1355</v>
      </c>
      <c r="E305" s="1">
        <v>7377464822</v>
      </c>
      <c r="F305" s="1">
        <v>570</v>
      </c>
    </row>
    <row r="306" spans="1:6">
      <c r="A306" s="1" t="s">
        <v>71</v>
      </c>
      <c r="B306" s="1" t="s">
        <v>660</v>
      </c>
      <c r="C306" s="1" t="str">
        <f>TEXT("F19041003018","00000")</f>
        <v>F19041003018</v>
      </c>
      <c r="D306" s="1" t="s">
        <v>1356</v>
      </c>
      <c r="E306" s="1">
        <v>7735110421</v>
      </c>
      <c r="F306" s="1">
        <v>568</v>
      </c>
    </row>
    <row r="307" spans="1:6">
      <c r="A307" s="1" t="s">
        <v>78</v>
      </c>
      <c r="B307" s="1" t="s">
        <v>660</v>
      </c>
      <c r="C307" s="1" t="str">
        <f>TEXT("F19063003005","00000")</f>
        <v>F19063003005</v>
      </c>
      <c r="D307" s="1" t="s">
        <v>1357</v>
      </c>
      <c r="E307" s="1">
        <v>9437148256</v>
      </c>
      <c r="F307" s="1">
        <v>568</v>
      </c>
    </row>
    <row r="308" spans="1:6">
      <c r="A308" s="1" t="s">
        <v>117</v>
      </c>
      <c r="B308" s="1" t="s">
        <v>660</v>
      </c>
      <c r="C308" s="1" t="str">
        <f>TEXT("F19088003034","00000")</f>
        <v>F19088003034</v>
      </c>
      <c r="D308" s="1" t="s">
        <v>1358</v>
      </c>
      <c r="E308" s="1">
        <v>7750087977</v>
      </c>
      <c r="F308" s="1">
        <v>567</v>
      </c>
    </row>
    <row r="309" spans="1:6">
      <c r="A309" s="1" t="s">
        <v>1261</v>
      </c>
      <c r="B309" s="1" t="s">
        <v>660</v>
      </c>
      <c r="C309" s="1" t="str">
        <f>TEXT("F19053003017","00000")</f>
        <v>F19053003017</v>
      </c>
      <c r="D309" s="1" t="s">
        <v>1359</v>
      </c>
      <c r="E309" s="1">
        <v>8144452727</v>
      </c>
      <c r="F309" s="1">
        <v>565</v>
      </c>
    </row>
    <row r="310" spans="1:6">
      <c r="A310" s="1" t="s">
        <v>6</v>
      </c>
      <c r="B310" s="1" t="s">
        <v>660</v>
      </c>
      <c r="C310" s="1" t="str">
        <f>TEXT("F19018003055","00000")</f>
        <v>F19018003055</v>
      </c>
      <c r="D310" s="1" t="s">
        <v>1360</v>
      </c>
      <c r="E310" s="1">
        <v>9040181211</v>
      </c>
      <c r="F310" s="1">
        <v>564</v>
      </c>
    </row>
    <row r="311" spans="1:6">
      <c r="A311" s="1" t="s">
        <v>682</v>
      </c>
      <c r="B311" s="1" t="s">
        <v>660</v>
      </c>
      <c r="C311" s="1" t="str">
        <f>TEXT("F19081003048","00000")</f>
        <v>F19081003048</v>
      </c>
      <c r="D311" s="1" t="s">
        <v>1361</v>
      </c>
      <c r="E311" s="1">
        <v>8018613434</v>
      </c>
      <c r="F311" s="1">
        <v>564</v>
      </c>
    </row>
    <row r="312" spans="1:6">
      <c r="A312" s="1" t="s">
        <v>745</v>
      </c>
      <c r="B312" s="1" t="s">
        <v>660</v>
      </c>
      <c r="C312" s="1" t="str">
        <f>TEXT("L20011003006","00000")</f>
        <v>L20011003006</v>
      </c>
      <c r="D312" s="1" t="s">
        <v>1362</v>
      </c>
      <c r="E312" s="1">
        <v>6372596018</v>
      </c>
      <c r="F312" s="1">
        <v>564</v>
      </c>
    </row>
    <row r="313" spans="1:6">
      <c r="A313" s="1" t="s">
        <v>133</v>
      </c>
      <c r="B313" s="1" t="s">
        <v>660</v>
      </c>
      <c r="C313" s="1" t="str">
        <f>TEXT("F19048003021","00000")</f>
        <v>F19048003021</v>
      </c>
      <c r="D313" s="1" t="s">
        <v>1363</v>
      </c>
      <c r="E313" s="1">
        <v>7064890758</v>
      </c>
      <c r="F313" s="1">
        <v>563</v>
      </c>
    </row>
    <row r="314" spans="1:6">
      <c r="A314" s="1" t="s">
        <v>322</v>
      </c>
      <c r="B314" s="1" t="s">
        <v>660</v>
      </c>
      <c r="C314" s="1" t="str">
        <f>TEXT("F19024003039","00000")</f>
        <v>F19024003039</v>
      </c>
      <c r="D314" s="1" t="s">
        <v>1364</v>
      </c>
      <c r="E314" s="1">
        <v>7894038158</v>
      </c>
      <c r="F314" s="1">
        <v>562</v>
      </c>
    </row>
    <row r="315" spans="1:6">
      <c r="A315" s="1" t="s">
        <v>413</v>
      </c>
      <c r="B315" s="1" t="s">
        <v>660</v>
      </c>
      <c r="C315" s="1" t="str">
        <f>TEXT("F19039003023","00000")</f>
        <v>F19039003023</v>
      </c>
      <c r="D315" s="1" t="s">
        <v>1365</v>
      </c>
      <c r="E315" s="1">
        <v>9078303575</v>
      </c>
      <c r="F315" s="1">
        <v>562</v>
      </c>
    </row>
    <row r="316" spans="1:6">
      <c r="A316" s="1" t="s">
        <v>6</v>
      </c>
      <c r="B316" s="1" t="s">
        <v>660</v>
      </c>
      <c r="C316" s="1" t="str">
        <f>TEXT("F19018003040","00000")</f>
        <v>F19018003040</v>
      </c>
      <c r="D316" s="1" t="s">
        <v>1366</v>
      </c>
      <c r="E316" s="1">
        <v>6372081415</v>
      </c>
      <c r="F316" s="1">
        <v>561</v>
      </c>
    </row>
    <row r="317" spans="1:6">
      <c r="A317" s="1" t="s">
        <v>567</v>
      </c>
      <c r="B317" s="1" t="s">
        <v>660</v>
      </c>
      <c r="C317" s="1" t="str">
        <f>TEXT("F19025003055","00000")</f>
        <v>F19025003055</v>
      </c>
      <c r="D317" s="1" t="s">
        <v>1367</v>
      </c>
      <c r="E317" s="1">
        <v>8480381647</v>
      </c>
      <c r="F317" s="1">
        <v>561</v>
      </c>
    </row>
    <row r="318" spans="1:6">
      <c r="A318" s="1" t="s">
        <v>78</v>
      </c>
      <c r="B318" s="1" t="s">
        <v>660</v>
      </c>
      <c r="C318" s="1" t="str">
        <f>TEXT("F19063003015","00000")</f>
        <v>F19063003015</v>
      </c>
      <c r="D318" s="1" t="s">
        <v>1368</v>
      </c>
      <c r="E318" s="1">
        <v>6371988627</v>
      </c>
      <c r="F318" s="1">
        <v>561</v>
      </c>
    </row>
    <row r="319" spans="1:6">
      <c r="A319" s="1" t="s">
        <v>117</v>
      </c>
      <c r="B319" s="1" t="s">
        <v>660</v>
      </c>
      <c r="C319" s="1" t="str">
        <f>TEXT("F19088003033","00000")</f>
        <v>F19088003033</v>
      </c>
      <c r="D319" s="1" t="s">
        <v>1369</v>
      </c>
      <c r="E319" s="1">
        <v>8328855710</v>
      </c>
      <c r="F319" s="1">
        <v>561</v>
      </c>
    </row>
    <row r="320" spans="1:6">
      <c r="A320" s="1" t="s">
        <v>71</v>
      </c>
      <c r="B320" s="1" t="s">
        <v>660</v>
      </c>
      <c r="C320" s="1" t="str">
        <f>TEXT("F19041003010","00000")</f>
        <v>F19041003010</v>
      </c>
      <c r="D320" s="1" t="s">
        <v>1370</v>
      </c>
      <c r="E320" s="1">
        <v>8763133205</v>
      </c>
      <c r="F320" s="1">
        <v>560</v>
      </c>
    </row>
    <row r="321" spans="1:6">
      <c r="A321" s="1" t="s">
        <v>52</v>
      </c>
      <c r="B321" s="1" t="s">
        <v>660</v>
      </c>
      <c r="C321" s="1" t="str">
        <f>TEXT("F19026003015","00000")</f>
        <v>F19026003015</v>
      </c>
      <c r="D321" s="1" t="s">
        <v>1371</v>
      </c>
      <c r="E321" s="1">
        <v>9875913118</v>
      </c>
      <c r="F321" s="1">
        <v>559</v>
      </c>
    </row>
    <row r="322" spans="1:6">
      <c r="A322" s="1" t="s">
        <v>123</v>
      </c>
      <c r="B322" s="1" t="s">
        <v>660</v>
      </c>
      <c r="C322" s="1" t="str">
        <f>TEXT("F19062003005","00000")</f>
        <v>F19062003005</v>
      </c>
      <c r="D322" s="1" t="s">
        <v>1372</v>
      </c>
      <c r="E322" s="1">
        <v>6371869477</v>
      </c>
      <c r="F322" s="1">
        <v>557</v>
      </c>
    </row>
    <row r="323" spans="1:6">
      <c r="A323" s="1" t="s">
        <v>117</v>
      </c>
      <c r="B323" s="1" t="s">
        <v>660</v>
      </c>
      <c r="C323" s="1" t="str">
        <f>TEXT("F19088003042","00000")</f>
        <v>F19088003042</v>
      </c>
      <c r="D323" s="1" t="s">
        <v>1373</v>
      </c>
      <c r="E323" s="1">
        <v>9938447157</v>
      </c>
      <c r="F323" s="1">
        <v>557</v>
      </c>
    </row>
    <row r="324" spans="1:6">
      <c r="A324" s="1" t="s">
        <v>117</v>
      </c>
      <c r="B324" s="1" t="s">
        <v>660</v>
      </c>
      <c r="C324" s="1" t="str">
        <f>TEXT("F19088003054","00000")</f>
        <v>F19088003054</v>
      </c>
      <c r="D324" s="1" t="s">
        <v>1374</v>
      </c>
      <c r="E324" s="1">
        <v>8117070109</v>
      </c>
      <c r="F324" s="1">
        <v>557</v>
      </c>
    </row>
    <row r="325" spans="1:6">
      <c r="A325" s="1" t="s">
        <v>1180</v>
      </c>
      <c r="B325" s="1" t="s">
        <v>660</v>
      </c>
      <c r="C325" s="1" t="str">
        <f>TEXT("F19009003007","00000")</f>
        <v>F19009003007</v>
      </c>
      <c r="D325" s="1" t="s">
        <v>1375</v>
      </c>
      <c r="E325" s="1">
        <v>6370997647</v>
      </c>
      <c r="F325" s="1">
        <v>556</v>
      </c>
    </row>
    <row r="326" spans="1:6">
      <c r="A326" s="1" t="s">
        <v>298</v>
      </c>
      <c r="B326" s="1" t="s">
        <v>660</v>
      </c>
      <c r="C326" s="1" t="str">
        <f>TEXT("F19019003043","00000")</f>
        <v>F19019003043</v>
      </c>
      <c r="D326" s="1" t="s">
        <v>1376</v>
      </c>
      <c r="E326" s="1">
        <v>7520299959</v>
      </c>
      <c r="F326" s="1">
        <v>556</v>
      </c>
    </row>
    <row r="327" spans="1:6">
      <c r="A327" s="1" t="s">
        <v>123</v>
      </c>
      <c r="B327" s="1" t="s">
        <v>660</v>
      </c>
      <c r="C327" s="1" t="str">
        <f>TEXT("F19062003028","00000")</f>
        <v>F19062003028</v>
      </c>
      <c r="D327" s="1" t="s">
        <v>1377</v>
      </c>
      <c r="E327" s="1">
        <v>6370712532</v>
      </c>
      <c r="F327" s="1">
        <v>556</v>
      </c>
    </row>
    <row r="328" spans="1:6">
      <c r="A328" s="1" t="s">
        <v>117</v>
      </c>
      <c r="B328" s="1" t="s">
        <v>660</v>
      </c>
      <c r="C328" s="1" t="str">
        <f>TEXT("F19088003003","00000")</f>
        <v>F19088003003</v>
      </c>
      <c r="D328" s="1" t="s">
        <v>1378</v>
      </c>
      <c r="E328" s="1">
        <v>7438930908</v>
      </c>
      <c r="F328" s="1">
        <v>556</v>
      </c>
    </row>
    <row r="329" spans="1:6">
      <c r="A329" s="1" t="s">
        <v>117</v>
      </c>
      <c r="B329" s="1" t="s">
        <v>660</v>
      </c>
      <c r="C329" s="1" t="str">
        <f>TEXT("L20088003003","00000")</f>
        <v>L20088003003</v>
      </c>
      <c r="D329" s="1" t="s">
        <v>1379</v>
      </c>
      <c r="E329" s="1">
        <v>8249351393</v>
      </c>
      <c r="F329" s="1">
        <v>556</v>
      </c>
    </row>
    <row r="330" spans="1:6">
      <c r="A330" s="1" t="s">
        <v>117</v>
      </c>
      <c r="B330" s="1" t="s">
        <v>660</v>
      </c>
      <c r="C330" s="1" t="str">
        <f>TEXT("F19088003043","00000")</f>
        <v>F19088003043</v>
      </c>
      <c r="D330" s="1" t="s">
        <v>1380</v>
      </c>
      <c r="E330" s="1">
        <v>9668171864</v>
      </c>
      <c r="F330" s="1">
        <v>555</v>
      </c>
    </row>
    <row r="331" spans="1:6">
      <c r="A331" s="1" t="s">
        <v>142</v>
      </c>
      <c r="B331" s="1" t="s">
        <v>660</v>
      </c>
      <c r="C331" s="1" t="str">
        <f>TEXT("F19075003033","00000")</f>
        <v>F19075003033</v>
      </c>
      <c r="D331" s="1" t="s">
        <v>1381</v>
      </c>
      <c r="E331" s="1">
        <v>6372674713</v>
      </c>
      <c r="F331" s="1">
        <v>554</v>
      </c>
    </row>
    <row r="332" spans="1:6">
      <c r="A332" s="1" t="s">
        <v>682</v>
      </c>
      <c r="B332" s="1" t="s">
        <v>660</v>
      </c>
      <c r="C332" s="1" t="str">
        <f>TEXT("F19081003016","00000")</f>
        <v>F19081003016</v>
      </c>
      <c r="D332" s="1" t="s">
        <v>506</v>
      </c>
      <c r="E332" s="1">
        <v>6372828266</v>
      </c>
      <c r="F332" s="1">
        <v>554</v>
      </c>
    </row>
    <row r="333" spans="1:6">
      <c r="A333" s="1" t="s">
        <v>474</v>
      </c>
      <c r="B333" s="1" t="s">
        <v>660</v>
      </c>
      <c r="C333" s="1" t="str">
        <f>TEXT("F19162003008","00000")</f>
        <v>F19162003008</v>
      </c>
      <c r="D333" s="1" t="s">
        <v>1382</v>
      </c>
      <c r="E333" s="1">
        <v>6372601994</v>
      </c>
      <c r="F333" s="1">
        <v>554</v>
      </c>
    </row>
    <row r="334" spans="1:6">
      <c r="A334" s="1" t="s">
        <v>298</v>
      </c>
      <c r="B334" s="1" t="s">
        <v>660</v>
      </c>
      <c r="C334" s="1" t="str">
        <f>TEXT("F19019003038","00000")</f>
        <v>F19019003038</v>
      </c>
      <c r="D334" s="1" t="s">
        <v>1383</v>
      </c>
      <c r="E334" s="1">
        <v>9304659322</v>
      </c>
      <c r="F334" s="1">
        <v>553</v>
      </c>
    </row>
    <row r="335" spans="1:6">
      <c r="A335" s="1" t="s">
        <v>770</v>
      </c>
      <c r="B335" s="1" t="s">
        <v>660</v>
      </c>
      <c r="C335" s="1" t="str">
        <f>TEXT("F19078003007","00000")</f>
        <v>F19078003007</v>
      </c>
      <c r="D335" s="1" t="s">
        <v>1384</v>
      </c>
      <c r="E335" s="1">
        <v>9096438274</v>
      </c>
      <c r="F335" s="1">
        <v>553</v>
      </c>
    </row>
    <row r="336" spans="1:6">
      <c r="A336" s="1" t="s">
        <v>567</v>
      </c>
      <c r="B336" s="1" t="s">
        <v>660</v>
      </c>
      <c r="C336" s="1" t="str">
        <f>TEXT("F19025003057","00000")</f>
        <v>F19025003057</v>
      </c>
      <c r="D336" s="1" t="s">
        <v>1385</v>
      </c>
      <c r="E336" s="1">
        <v>8480564436</v>
      </c>
      <c r="F336" s="1">
        <v>552</v>
      </c>
    </row>
    <row r="337" spans="1:6">
      <c r="A337" s="1" t="s">
        <v>770</v>
      </c>
      <c r="B337" s="1" t="s">
        <v>660</v>
      </c>
      <c r="C337" s="1" t="str">
        <f>TEXT("F19078003006","00000")</f>
        <v>F19078003006</v>
      </c>
      <c r="D337" s="1" t="s">
        <v>1386</v>
      </c>
      <c r="E337" s="1">
        <v>9090345139</v>
      </c>
      <c r="F337" s="1">
        <v>551</v>
      </c>
    </row>
    <row r="338" spans="1:6">
      <c r="A338" s="1" t="s">
        <v>786</v>
      </c>
      <c r="B338" s="1" t="s">
        <v>660</v>
      </c>
      <c r="C338" s="1" t="str">
        <f>TEXT("F19069003033","00000")</f>
        <v>F19069003033</v>
      </c>
      <c r="D338" s="1" t="s">
        <v>1387</v>
      </c>
      <c r="E338" s="1">
        <v>9778934017</v>
      </c>
      <c r="F338" s="1">
        <v>548</v>
      </c>
    </row>
    <row r="339" spans="1:6">
      <c r="A339" s="1" t="s">
        <v>567</v>
      </c>
      <c r="B339" s="1" t="s">
        <v>660</v>
      </c>
      <c r="C339" s="1" t="str">
        <f>TEXT("F19025003035","00000")</f>
        <v>F19025003035</v>
      </c>
      <c r="D339" s="1" t="s">
        <v>1388</v>
      </c>
      <c r="E339" s="1">
        <v>9853480722</v>
      </c>
      <c r="F339" s="1">
        <v>547</v>
      </c>
    </row>
    <row r="340" spans="1:6">
      <c r="A340" s="1" t="s">
        <v>78</v>
      </c>
      <c r="B340" s="1" t="s">
        <v>660</v>
      </c>
      <c r="C340" s="1" t="str">
        <f>TEXT("F19063003013","00000")</f>
        <v>F19063003013</v>
      </c>
      <c r="D340" s="1" t="s">
        <v>1389</v>
      </c>
      <c r="E340" s="1">
        <v>7684999038</v>
      </c>
      <c r="F340" s="1">
        <v>547</v>
      </c>
    </row>
    <row r="341" spans="1:6">
      <c r="A341" s="1" t="s">
        <v>786</v>
      </c>
      <c r="B341" s="1" t="s">
        <v>660</v>
      </c>
      <c r="C341" s="1" t="str">
        <f>TEXT("F19069003018","00000")</f>
        <v>F19069003018</v>
      </c>
      <c r="D341" s="1" t="s">
        <v>1390</v>
      </c>
      <c r="E341" s="1">
        <v>8249811629</v>
      </c>
      <c r="F341" s="1">
        <v>547</v>
      </c>
    </row>
    <row r="342" spans="1:6">
      <c r="A342" s="1" t="s">
        <v>117</v>
      </c>
      <c r="B342" s="1" t="s">
        <v>660</v>
      </c>
      <c r="C342" s="1" t="str">
        <f>TEXT("F19088003032","00000")</f>
        <v>F19088003032</v>
      </c>
      <c r="D342" s="1" t="s">
        <v>1391</v>
      </c>
      <c r="E342" s="1">
        <v>8658492599</v>
      </c>
      <c r="F342" s="1">
        <v>547</v>
      </c>
    </row>
    <row r="343" spans="1:6">
      <c r="A343" s="1" t="s">
        <v>117</v>
      </c>
      <c r="B343" s="1" t="s">
        <v>660</v>
      </c>
      <c r="C343" s="1" t="str">
        <f>TEXT("F19088003040","00000")</f>
        <v>F19088003040</v>
      </c>
      <c r="D343" s="1" t="s">
        <v>1392</v>
      </c>
      <c r="E343" s="1">
        <v>7008809263</v>
      </c>
      <c r="F343" s="1">
        <v>547</v>
      </c>
    </row>
    <row r="344" spans="1:6">
      <c r="A344" s="1" t="s">
        <v>123</v>
      </c>
      <c r="B344" s="1" t="s">
        <v>660</v>
      </c>
      <c r="C344" s="1" t="str">
        <f>TEXT("F19062003016","00000")</f>
        <v>F19062003016</v>
      </c>
      <c r="D344" s="1" t="s">
        <v>1393</v>
      </c>
      <c r="E344" s="1">
        <v>8114358828</v>
      </c>
      <c r="F344" s="1">
        <v>546</v>
      </c>
    </row>
    <row r="345" spans="1:6">
      <c r="A345" s="1" t="s">
        <v>117</v>
      </c>
      <c r="B345" s="1" t="s">
        <v>660</v>
      </c>
      <c r="C345" s="1" t="str">
        <f>TEXT("F19088003022","00000")</f>
        <v>F19088003022</v>
      </c>
      <c r="D345" s="1" t="s">
        <v>1394</v>
      </c>
      <c r="E345" s="1">
        <v>8984225053</v>
      </c>
      <c r="F345" s="1">
        <v>546</v>
      </c>
    </row>
    <row r="346" spans="1:6">
      <c r="A346" s="1" t="s">
        <v>567</v>
      </c>
      <c r="B346" s="1" t="s">
        <v>660</v>
      </c>
      <c r="C346" s="1" t="str">
        <f>TEXT("F19025003013","00000")</f>
        <v>F19025003013</v>
      </c>
      <c r="D346" s="1" t="s">
        <v>1395</v>
      </c>
      <c r="E346" s="1">
        <v>8480564392</v>
      </c>
      <c r="F346" s="1">
        <v>545</v>
      </c>
    </row>
    <row r="347" spans="1:6">
      <c r="A347" s="1" t="s">
        <v>133</v>
      </c>
      <c r="B347" s="1" t="s">
        <v>660</v>
      </c>
      <c r="C347" s="1" t="str">
        <f>TEXT("F19048003022","00000")</f>
        <v>F19048003022</v>
      </c>
      <c r="D347" s="1" t="s">
        <v>1396</v>
      </c>
      <c r="E347" s="1">
        <v>7656992594</v>
      </c>
      <c r="F347" s="1">
        <v>545</v>
      </c>
    </row>
    <row r="348" spans="1:6">
      <c r="A348" s="1" t="s">
        <v>123</v>
      </c>
      <c r="B348" s="1" t="s">
        <v>660</v>
      </c>
      <c r="C348" s="1" t="str">
        <f>TEXT("F19062003018","00000")</f>
        <v>F19062003018</v>
      </c>
      <c r="D348" s="1" t="s">
        <v>1397</v>
      </c>
      <c r="E348" s="1">
        <v>9937332166</v>
      </c>
      <c r="F348" s="1">
        <v>544</v>
      </c>
    </row>
    <row r="349" spans="1:6">
      <c r="A349" s="1" t="s">
        <v>701</v>
      </c>
      <c r="B349" s="1" t="s">
        <v>660</v>
      </c>
      <c r="C349" s="1" t="str">
        <f>TEXT("F19071003028","00000")</f>
        <v>F19071003028</v>
      </c>
      <c r="D349" s="1" t="s">
        <v>1398</v>
      </c>
      <c r="E349" s="1">
        <v>7008242844</v>
      </c>
      <c r="F349" s="1">
        <v>543</v>
      </c>
    </row>
    <row r="350" spans="1:6">
      <c r="A350" s="1" t="s">
        <v>6</v>
      </c>
      <c r="B350" s="1" t="s">
        <v>660</v>
      </c>
      <c r="C350" s="1" t="str">
        <f>TEXT("F19018003027","00000")</f>
        <v>F19018003027</v>
      </c>
      <c r="D350" s="1" t="s">
        <v>1399</v>
      </c>
      <c r="E350" s="1">
        <v>9178327807</v>
      </c>
      <c r="F350" s="1">
        <v>542</v>
      </c>
    </row>
    <row r="351" spans="1:6">
      <c r="A351" s="1" t="s">
        <v>6</v>
      </c>
      <c r="B351" s="1" t="s">
        <v>660</v>
      </c>
      <c r="C351" s="1" t="str">
        <f>TEXT("F19018003061","00000")</f>
        <v>F19018003061</v>
      </c>
      <c r="D351" s="1" t="s">
        <v>1400</v>
      </c>
      <c r="E351" s="1">
        <v>9348553188</v>
      </c>
      <c r="F351" s="1">
        <v>542</v>
      </c>
    </row>
    <row r="352" spans="1:6">
      <c r="A352" s="1" t="s">
        <v>142</v>
      </c>
      <c r="B352" s="1" t="s">
        <v>660</v>
      </c>
      <c r="C352" s="1" t="str">
        <f>TEXT("F19075003032","00000")</f>
        <v>F19075003032</v>
      </c>
      <c r="D352" s="1" t="s">
        <v>1401</v>
      </c>
      <c r="E352" s="1">
        <v>7788885656</v>
      </c>
      <c r="F352" s="1">
        <v>542</v>
      </c>
    </row>
    <row r="353" spans="1:6">
      <c r="A353" s="1" t="s">
        <v>682</v>
      </c>
      <c r="B353" s="1" t="s">
        <v>660</v>
      </c>
      <c r="C353" s="1" t="str">
        <f>TEXT("F19081003041","00000")</f>
        <v>F19081003041</v>
      </c>
      <c r="D353" s="1" t="s">
        <v>1402</v>
      </c>
      <c r="E353" s="1">
        <v>8114689349</v>
      </c>
      <c r="F353" s="1">
        <v>542</v>
      </c>
    </row>
    <row r="354" spans="1:6">
      <c r="A354" s="1" t="s">
        <v>117</v>
      </c>
      <c r="B354" s="1" t="s">
        <v>660</v>
      </c>
      <c r="C354" s="1" t="str">
        <f>TEXT("F19088003058","00000")</f>
        <v>F19088003058</v>
      </c>
      <c r="D354" s="1" t="s">
        <v>1403</v>
      </c>
      <c r="E354" s="1">
        <v>7894980465</v>
      </c>
      <c r="F354" s="1">
        <v>542</v>
      </c>
    </row>
    <row r="355" spans="1:6">
      <c r="A355" s="1" t="s">
        <v>86</v>
      </c>
      <c r="B355" s="1" t="s">
        <v>660</v>
      </c>
      <c r="C355" s="1" t="str">
        <f>TEXT("F19040003013","00000")</f>
        <v>F19040003013</v>
      </c>
      <c r="D355" s="1" t="s">
        <v>465</v>
      </c>
      <c r="E355" s="1">
        <v>9937909500</v>
      </c>
      <c r="F355" s="1">
        <v>541</v>
      </c>
    </row>
    <row r="356" spans="1:6">
      <c r="A356" s="1" t="s">
        <v>682</v>
      </c>
      <c r="B356" s="1" t="s">
        <v>660</v>
      </c>
      <c r="C356" s="1" t="str">
        <f>TEXT("F19081003021","00000")</f>
        <v>F19081003021</v>
      </c>
      <c r="D356" s="1" t="s">
        <v>1404</v>
      </c>
      <c r="E356" s="1">
        <v>6370150459</v>
      </c>
      <c r="F356" s="1">
        <v>541</v>
      </c>
    </row>
    <row r="357" spans="1:6">
      <c r="A357" s="1" t="s">
        <v>567</v>
      </c>
      <c r="B357" s="1" t="s">
        <v>660</v>
      </c>
      <c r="C357" s="1" t="str">
        <f>TEXT("F19025003046","00000")</f>
        <v>F19025003046</v>
      </c>
      <c r="D357" s="1" t="s">
        <v>1405</v>
      </c>
      <c r="E357" s="1">
        <v>8480381686</v>
      </c>
      <c r="F357" s="1">
        <v>540</v>
      </c>
    </row>
    <row r="358" spans="1:6">
      <c r="A358" s="1" t="s">
        <v>52</v>
      </c>
      <c r="B358" s="1" t="s">
        <v>660</v>
      </c>
      <c r="C358" s="1" t="str">
        <f>TEXT("F19026003038","00000")</f>
        <v>F19026003038</v>
      </c>
      <c r="D358" s="1" t="s">
        <v>1406</v>
      </c>
      <c r="E358" s="1">
        <v>8249398996</v>
      </c>
      <c r="F358" s="1">
        <v>540</v>
      </c>
    </row>
    <row r="359" spans="1:6">
      <c r="A359" s="1" t="s">
        <v>6</v>
      </c>
      <c r="B359" s="1" t="s">
        <v>660</v>
      </c>
      <c r="C359" s="1" t="str">
        <f>TEXT("F19018003018","00000")</f>
        <v>F19018003018</v>
      </c>
      <c r="D359" s="1" t="s">
        <v>1407</v>
      </c>
      <c r="E359" s="1">
        <v>6371070431</v>
      </c>
      <c r="F359" s="1">
        <v>539</v>
      </c>
    </row>
    <row r="360" spans="1:6">
      <c r="A360" s="1" t="s">
        <v>78</v>
      </c>
      <c r="B360" s="1" t="s">
        <v>660</v>
      </c>
      <c r="C360" s="1" t="str">
        <f>TEXT("F19063003016","00000")</f>
        <v>F19063003016</v>
      </c>
      <c r="D360" s="1" t="s">
        <v>1408</v>
      </c>
      <c r="E360" s="1">
        <v>7894295252</v>
      </c>
      <c r="F360" s="1">
        <v>539</v>
      </c>
    </row>
    <row r="361" spans="1:6">
      <c r="A361" s="1" t="s">
        <v>701</v>
      </c>
      <c r="B361" s="1" t="s">
        <v>660</v>
      </c>
      <c r="C361" s="1" t="str">
        <f>TEXT("F19071003026","00000")</f>
        <v>F19071003026</v>
      </c>
      <c r="D361" s="1" t="s">
        <v>1409</v>
      </c>
      <c r="E361" s="1">
        <v>9437234011</v>
      </c>
      <c r="F361" s="1">
        <v>539</v>
      </c>
    </row>
    <row r="362" spans="1:6">
      <c r="A362" s="1" t="s">
        <v>16</v>
      </c>
      <c r="B362" s="1" t="s">
        <v>828</v>
      </c>
      <c r="C362" s="1" t="str">
        <f>TEXT("F19013004008","00000")</f>
        <v>F19013004008</v>
      </c>
      <c r="D362" s="1" t="s">
        <v>1410</v>
      </c>
      <c r="E362" s="1">
        <v>8249596220</v>
      </c>
      <c r="F362" s="1">
        <v>641</v>
      </c>
    </row>
    <row r="363" spans="1:6">
      <c r="A363" s="1" t="s">
        <v>33</v>
      </c>
      <c r="B363" s="1" t="s">
        <v>828</v>
      </c>
      <c r="C363" s="1" t="str">
        <f>TEXT("F19001004042","00000")</f>
        <v>F19001004042</v>
      </c>
      <c r="D363" s="1" t="s">
        <v>1411</v>
      </c>
      <c r="E363" s="1">
        <v>7077710971</v>
      </c>
      <c r="F363" s="1">
        <v>640</v>
      </c>
    </row>
    <row r="364" spans="1:6">
      <c r="A364" s="1" t="s">
        <v>55</v>
      </c>
      <c r="B364" s="1" t="s">
        <v>828</v>
      </c>
      <c r="C364" s="1" t="str">
        <f>TEXT("F19008004057","00000")</f>
        <v>F19008004057</v>
      </c>
      <c r="D364" s="1" t="s">
        <v>1412</v>
      </c>
      <c r="E364" s="1">
        <v>9658637238</v>
      </c>
      <c r="F364" s="1">
        <v>636</v>
      </c>
    </row>
    <row r="365" spans="1:6">
      <c r="A365" s="1" t="s">
        <v>745</v>
      </c>
      <c r="B365" s="1" t="s">
        <v>828</v>
      </c>
      <c r="C365" s="1" t="str">
        <f>TEXT("F19011004033","00000")</f>
        <v>F19011004033</v>
      </c>
      <c r="D365" s="1" t="s">
        <v>1413</v>
      </c>
      <c r="E365" s="1">
        <v>7064609494</v>
      </c>
      <c r="F365" s="1">
        <v>635</v>
      </c>
    </row>
    <row r="366" spans="1:6">
      <c r="A366" s="1" t="s">
        <v>16</v>
      </c>
      <c r="B366" s="1" t="s">
        <v>828</v>
      </c>
      <c r="C366" s="1" t="str">
        <f>TEXT("F19013004048","00000")</f>
        <v>F19013004048</v>
      </c>
      <c r="D366" s="1" t="s">
        <v>1414</v>
      </c>
      <c r="E366" s="1">
        <v>7735467438</v>
      </c>
      <c r="F366" s="1">
        <v>630</v>
      </c>
    </row>
    <row r="367" spans="1:6">
      <c r="A367" s="1" t="s">
        <v>343</v>
      </c>
      <c r="B367" s="1" t="s">
        <v>828</v>
      </c>
      <c r="C367" s="1" t="str">
        <f>TEXT("F19077004058","00000")</f>
        <v>F19077004058</v>
      </c>
      <c r="D367" s="1" t="s">
        <v>1415</v>
      </c>
      <c r="E367" s="1">
        <v>7064051981</v>
      </c>
      <c r="F367" s="1">
        <v>624</v>
      </c>
    </row>
    <row r="368" spans="1:6">
      <c r="A368" s="1" t="s">
        <v>343</v>
      </c>
      <c r="B368" s="1" t="s">
        <v>828</v>
      </c>
      <c r="C368" s="1" t="str">
        <f>TEXT("F19077004060","00000")</f>
        <v>F19077004060</v>
      </c>
      <c r="D368" s="1" t="s">
        <v>1416</v>
      </c>
      <c r="E368" s="1">
        <v>7205709407</v>
      </c>
      <c r="F368" s="1">
        <v>617</v>
      </c>
    </row>
    <row r="369" spans="1:6">
      <c r="A369" s="1" t="s">
        <v>16</v>
      </c>
      <c r="B369" s="1" t="s">
        <v>828</v>
      </c>
      <c r="C369" s="1" t="str">
        <f>TEXT("F19013004037","00000")</f>
        <v>F19013004037</v>
      </c>
      <c r="D369" s="1" t="s">
        <v>1417</v>
      </c>
      <c r="E369" s="1">
        <v>7653886662</v>
      </c>
      <c r="F369" s="1">
        <v>613</v>
      </c>
    </row>
    <row r="370" spans="1:6">
      <c r="A370" s="1" t="s">
        <v>1418</v>
      </c>
      <c r="B370" s="1" t="s">
        <v>828</v>
      </c>
      <c r="C370" s="1" t="str">
        <f>TEXT("F19166035031","00000")</f>
        <v>F19166035031</v>
      </c>
      <c r="D370" s="1" t="s">
        <v>1419</v>
      </c>
      <c r="E370" s="1">
        <v>7978359296</v>
      </c>
      <c r="F370" s="1">
        <v>607</v>
      </c>
    </row>
    <row r="371" spans="1:6">
      <c r="A371" s="1" t="s">
        <v>855</v>
      </c>
      <c r="B371" s="1" t="s">
        <v>828</v>
      </c>
      <c r="C371" s="1" t="str">
        <f>TEXT("F19163004021","00000")</f>
        <v>F19163004021</v>
      </c>
      <c r="D371" s="1" t="s">
        <v>1420</v>
      </c>
      <c r="E371" s="1">
        <v>7979853137</v>
      </c>
      <c r="F371" s="1">
        <v>600</v>
      </c>
    </row>
    <row r="372" spans="1:6">
      <c r="A372" s="1" t="s">
        <v>16</v>
      </c>
      <c r="B372" s="1" t="s">
        <v>828</v>
      </c>
      <c r="C372" s="1" t="str">
        <f>TEXT("F19013004045","00000")</f>
        <v>F19013004045</v>
      </c>
      <c r="D372" s="1" t="s">
        <v>1421</v>
      </c>
      <c r="E372" s="1">
        <v>7377277335</v>
      </c>
      <c r="F372" s="1">
        <v>599</v>
      </c>
    </row>
    <row r="373" spans="1:6">
      <c r="A373" s="1" t="s">
        <v>55</v>
      </c>
      <c r="B373" s="1" t="s">
        <v>828</v>
      </c>
      <c r="C373" s="1" t="str">
        <f>TEXT("F19008004017","00000")</f>
        <v>F19008004017</v>
      </c>
      <c r="D373" s="1" t="s">
        <v>1422</v>
      </c>
      <c r="E373" s="1">
        <v>9853533720</v>
      </c>
      <c r="F373" s="1">
        <v>598</v>
      </c>
    </row>
    <row r="374" spans="1:6">
      <c r="A374" s="1" t="s">
        <v>343</v>
      </c>
      <c r="B374" s="1" t="s">
        <v>828</v>
      </c>
      <c r="C374" s="1" t="str">
        <f>TEXT("F19077004009","00000")</f>
        <v>F19077004009</v>
      </c>
      <c r="D374" s="1" t="s">
        <v>1423</v>
      </c>
      <c r="E374" s="1">
        <v>7064067424</v>
      </c>
      <c r="F374" s="1">
        <v>597</v>
      </c>
    </row>
    <row r="375" spans="1:6">
      <c r="A375" s="1" t="s">
        <v>786</v>
      </c>
      <c r="B375" s="1" t="s">
        <v>828</v>
      </c>
      <c r="C375" s="1" t="str">
        <f>TEXT("F19069004100","00000")</f>
        <v>F19069004100</v>
      </c>
      <c r="D375" s="1" t="s">
        <v>1424</v>
      </c>
      <c r="E375" s="1">
        <v>9439746381</v>
      </c>
      <c r="F375" s="1">
        <v>588</v>
      </c>
    </row>
    <row r="376" spans="1:6">
      <c r="A376" s="1" t="s">
        <v>1047</v>
      </c>
      <c r="B376" s="1" t="s">
        <v>828</v>
      </c>
      <c r="C376" s="1" t="str">
        <f>TEXT("F19158004020","00000")</f>
        <v>F19158004020</v>
      </c>
      <c r="D376" s="1" t="s">
        <v>1425</v>
      </c>
      <c r="E376" s="1">
        <v>8658331308</v>
      </c>
      <c r="F376" s="1">
        <v>588</v>
      </c>
    </row>
    <row r="377" spans="1:6">
      <c r="A377" s="1" t="s">
        <v>1228</v>
      </c>
      <c r="B377" s="1" t="s">
        <v>828</v>
      </c>
      <c r="C377" s="1" t="str">
        <f>TEXT("F19036004025","00000")</f>
        <v>F19036004025</v>
      </c>
      <c r="D377" s="1" t="s">
        <v>1426</v>
      </c>
      <c r="E377" s="1">
        <v>6201921314</v>
      </c>
      <c r="F377" s="1">
        <v>585</v>
      </c>
    </row>
    <row r="378" spans="1:6">
      <c r="A378" s="1" t="s">
        <v>1418</v>
      </c>
      <c r="B378" s="1" t="s">
        <v>828</v>
      </c>
      <c r="C378" s="1" t="str">
        <f>TEXT("F19166001015","00000")</f>
        <v>F19166001015</v>
      </c>
      <c r="D378" s="1" t="s">
        <v>1427</v>
      </c>
      <c r="E378" s="1">
        <v>7978752205</v>
      </c>
      <c r="F378" s="1">
        <v>585</v>
      </c>
    </row>
    <row r="379" spans="1:6">
      <c r="A379" s="1" t="s">
        <v>217</v>
      </c>
      <c r="B379" s="1" t="s">
        <v>828</v>
      </c>
      <c r="C379" s="1" t="str">
        <f>TEXT("F19012004057","00000")</f>
        <v>F19012004057</v>
      </c>
      <c r="D379" s="1" t="s">
        <v>1428</v>
      </c>
      <c r="E379" s="1">
        <v>7655935713</v>
      </c>
      <c r="F379" s="1">
        <v>584</v>
      </c>
    </row>
    <row r="380" spans="1:6">
      <c r="A380" s="1" t="s">
        <v>6</v>
      </c>
      <c r="B380" s="1" t="s">
        <v>828</v>
      </c>
      <c r="C380" s="1" t="str">
        <f>TEXT("F19018004101","00000")</f>
        <v>F19018004101</v>
      </c>
      <c r="D380" s="1" t="s">
        <v>1429</v>
      </c>
      <c r="E380" s="1">
        <v>7873677658</v>
      </c>
      <c r="F380" s="1">
        <v>580</v>
      </c>
    </row>
    <row r="381" spans="1:6">
      <c r="A381" s="1" t="s">
        <v>1228</v>
      </c>
      <c r="B381" s="1" t="s">
        <v>828</v>
      </c>
      <c r="C381" s="1" t="str">
        <f>TEXT("F19036004039","00000")</f>
        <v>F19036004039</v>
      </c>
      <c r="D381" s="1" t="s">
        <v>1430</v>
      </c>
      <c r="E381" s="1">
        <v>8092844325</v>
      </c>
      <c r="F381" s="1">
        <v>579</v>
      </c>
    </row>
    <row r="382" spans="1:6">
      <c r="A382" s="1" t="s">
        <v>149</v>
      </c>
      <c r="B382" s="1" t="s">
        <v>828</v>
      </c>
      <c r="C382" s="1" t="str">
        <f>TEXT("F19148004046","00000")</f>
        <v>F19148004046</v>
      </c>
      <c r="D382" s="1" t="s">
        <v>1431</v>
      </c>
      <c r="E382" s="1">
        <v>9348096699</v>
      </c>
      <c r="F382" s="1">
        <v>579</v>
      </c>
    </row>
    <row r="383" spans="1:6">
      <c r="A383" s="1" t="s">
        <v>371</v>
      </c>
      <c r="B383" s="1" t="s">
        <v>828</v>
      </c>
      <c r="C383" s="1" t="str">
        <f>TEXT("F18027004053","00000")</f>
        <v>F18027004053</v>
      </c>
      <c r="D383" s="1" t="s">
        <v>1022</v>
      </c>
      <c r="E383" s="1">
        <v>9337159018</v>
      </c>
      <c r="F383" s="1">
        <v>577</v>
      </c>
    </row>
    <row r="384" spans="1:6">
      <c r="A384" s="1" t="s">
        <v>745</v>
      </c>
      <c r="B384" s="1" t="s">
        <v>828</v>
      </c>
      <c r="C384" s="1" t="str">
        <f>TEXT("F19011004029","00000")</f>
        <v>F19011004029</v>
      </c>
      <c r="D384" s="1" t="s">
        <v>1432</v>
      </c>
      <c r="E384" s="1">
        <v>9661479968</v>
      </c>
      <c r="F384" s="1">
        <v>577</v>
      </c>
    </row>
    <row r="385" spans="1:6">
      <c r="A385" s="1" t="s">
        <v>16</v>
      </c>
      <c r="B385" s="1" t="s">
        <v>828</v>
      </c>
      <c r="C385" s="1" t="str">
        <f>TEXT("F19013004065","00000")</f>
        <v>F19013004065</v>
      </c>
      <c r="D385" s="1" t="s">
        <v>1433</v>
      </c>
      <c r="E385" s="1">
        <v>9348233284</v>
      </c>
      <c r="F385" s="1">
        <v>577</v>
      </c>
    </row>
    <row r="386" spans="1:6">
      <c r="A386" s="1" t="s">
        <v>427</v>
      </c>
      <c r="B386" s="1" t="s">
        <v>828</v>
      </c>
      <c r="C386" s="1" t="str">
        <f>TEXT("F19093004043","00000")</f>
        <v>F19093004043</v>
      </c>
      <c r="D386" s="1" t="s">
        <v>1434</v>
      </c>
      <c r="E386" s="1">
        <v>7735988201</v>
      </c>
      <c r="F386" s="1">
        <v>575</v>
      </c>
    </row>
    <row r="387" spans="1:6">
      <c r="A387" s="1" t="s">
        <v>40</v>
      </c>
      <c r="B387" s="1" t="s">
        <v>828</v>
      </c>
      <c r="C387" s="1" t="str">
        <f>TEXT("F19044004082","00000")</f>
        <v>F19044004082</v>
      </c>
      <c r="D387" s="1" t="s">
        <v>1435</v>
      </c>
      <c r="E387" s="1">
        <v>8965880098</v>
      </c>
      <c r="F387" s="1">
        <v>574</v>
      </c>
    </row>
    <row r="388" spans="1:6">
      <c r="A388" s="1" t="s">
        <v>68</v>
      </c>
      <c r="B388" s="1" t="s">
        <v>828</v>
      </c>
      <c r="C388" s="1" t="str">
        <f>TEXT("F19005004066","00000")</f>
        <v>F19005004066</v>
      </c>
      <c r="D388" s="1" t="s">
        <v>1436</v>
      </c>
      <c r="E388" s="1">
        <v>7377488416</v>
      </c>
      <c r="F388" s="1">
        <v>572</v>
      </c>
    </row>
    <row r="389" spans="1:6">
      <c r="A389" s="1" t="s">
        <v>33</v>
      </c>
      <c r="B389" s="1" t="s">
        <v>828</v>
      </c>
      <c r="C389" s="1" t="str">
        <f>TEXT("F19001004048","00000")</f>
        <v>F19001004048</v>
      </c>
      <c r="D389" s="1" t="s">
        <v>1437</v>
      </c>
      <c r="E389" s="1">
        <v>7016841126</v>
      </c>
      <c r="F389" s="1">
        <v>569</v>
      </c>
    </row>
    <row r="390" spans="1:6">
      <c r="A390" s="1" t="s">
        <v>259</v>
      </c>
      <c r="B390" s="1" t="s">
        <v>828</v>
      </c>
      <c r="C390" s="1" t="str">
        <f>TEXT("F19105004001","00000")</f>
        <v>F19105004001</v>
      </c>
      <c r="D390" s="1" t="s">
        <v>1438</v>
      </c>
      <c r="E390" s="1">
        <v>9437156826</v>
      </c>
      <c r="F390" s="1">
        <v>568</v>
      </c>
    </row>
    <row r="391" spans="1:6">
      <c r="A391" s="1" t="s">
        <v>231</v>
      </c>
      <c r="B391" s="1" t="s">
        <v>828</v>
      </c>
      <c r="C391" s="1" t="str">
        <f>TEXT("F19073002058","00000")</f>
        <v>F19073002058</v>
      </c>
      <c r="D391" s="1" t="s">
        <v>1439</v>
      </c>
      <c r="E391" s="1">
        <v>7735295928</v>
      </c>
      <c r="F391" s="1">
        <v>564</v>
      </c>
    </row>
    <row r="392" spans="1:6">
      <c r="A392" s="1" t="s">
        <v>855</v>
      </c>
      <c r="B392" s="1" t="s">
        <v>828</v>
      </c>
      <c r="C392" s="1" t="str">
        <f>TEXT("F19163004053","00000")</f>
        <v>F19163004053</v>
      </c>
      <c r="D392" s="1" t="s">
        <v>1440</v>
      </c>
      <c r="E392" s="1">
        <v>8917556237</v>
      </c>
      <c r="F392" s="1">
        <v>561</v>
      </c>
    </row>
    <row r="393" spans="1:6">
      <c r="A393" s="1" t="s">
        <v>1418</v>
      </c>
      <c r="B393" s="1" t="s">
        <v>828</v>
      </c>
      <c r="C393" s="1" t="str">
        <f>TEXT("F19166001019","00000")</f>
        <v>F19166001019</v>
      </c>
      <c r="D393" s="1" t="s">
        <v>1441</v>
      </c>
      <c r="E393" s="1">
        <v>7381054105</v>
      </c>
      <c r="F393" s="1">
        <v>561</v>
      </c>
    </row>
    <row r="394" spans="1:6">
      <c r="A394" s="1" t="s">
        <v>33</v>
      </c>
      <c r="B394" s="1" t="s">
        <v>828</v>
      </c>
      <c r="C394" s="1" t="str">
        <f>TEXT("F19001004089","00000")</f>
        <v>F19001004089</v>
      </c>
      <c r="D394" s="1" t="s">
        <v>1442</v>
      </c>
      <c r="E394" s="1">
        <v>7205702762</v>
      </c>
      <c r="F394" s="1">
        <v>560</v>
      </c>
    </row>
    <row r="395" spans="1:6">
      <c r="A395" s="1" t="s">
        <v>1235</v>
      </c>
      <c r="B395" s="1" t="s">
        <v>828</v>
      </c>
      <c r="C395" s="1" t="str">
        <f>TEXT("F19037004044","00000")</f>
        <v>F19037004044</v>
      </c>
      <c r="D395" s="1" t="s">
        <v>1443</v>
      </c>
      <c r="E395" s="1">
        <v>7978276896</v>
      </c>
      <c r="F395" s="1">
        <v>559</v>
      </c>
    </row>
    <row r="396" spans="1:6">
      <c r="A396" s="1" t="s">
        <v>55</v>
      </c>
      <c r="B396" s="1" t="s">
        <v>828</v>
      </c>
      <c r="C396" s="1" t="str">
        <f>TEXT("L20008004002","00000")</f>
        <v>L20008004002</v>
      </c>
      <c r="D396" s="1" t="s">
        <v>1444</v>
      </c>
      <c r="E396" s="1">
        <v>7008036914</v>
      </c>
      <c r="F396" s="1">
        <v>558</v>
      </c>
    </row>
    <row r="397" spans="1:6">
      <c r="A397" s="1" t="s">
        <v>427</v>
      </c>
      <c r="B397" s="1" t="s">
        <v>828</v>
      </c>
      <c r="C397" s="1" t="str">
        <f>TEXT("F19093004048","00000")</f>
        <v>F19093004048</v>
      </c>
      <c r="D397" s="1" t="s">
        <v>1445</v>
      </c>
      <c r="E397" s="1">
        <v>9861142154</v>
      </c>
      <c r="F397" s="1">
        <v>553</v>
      </c>
    </row>
    <row r="398" spans="1:6">
      <c r="A398" s="1" t="s">
        <v>855</v>
      </c>
      <c r="B398" s="1" t="s">
        <v>828</v>
      </c>
      <c r="C398" s="1" t="str">
        <f>TEXT("F19163004035","00000")</f>
        <v>F19163004035</v>
      </c>
      <c r="D398" s="1" t="s">
        <v>1446</v>
      </c>
      <c r="E398" s="1">
        <v>8249145767</v>
      </c>
      <c r="F398" s="1">
        <v>553</v>
      </c>
    </row>
    <row r="399" spans="1:6">
      <c r="A399" s="1" t="s">
        <v>927</v>
      </c>
      <c r="B399" s="1" t="s">
        <v>828</v>
      </c>
      <c r="C399" s="1" t="str">
        <f>TEXT("F19086004137","00000")</f>
        <v>F19086004137</v>
      </c>
      <c r="D399" s="1" t="s">
        <v>1447</v>
      </c>
      <c r="E399" s="1">
        <v>9078960985</v>
      </c>
      <c r="F399" s="1">
        <v>552</v>
      </c>
    </row>
    <row r="400" spans="1:6">
      <c r="A400" s="1" t="s">
        <v>477</v>
      </c>
      <c r="B400" s="1" t="s">
        <v>828</v>
      </c>
      <c r="C400" s="1" t="str">
        <f>TEXT("F19014004058","00000")</f>
        <v>F19014004058</v>
      </c>
      <c r="D400" s="1" t="s">
        <v>1448</v>
      </c>
      <c r="E400" s="1">
        <v>9078353515</v>
      </c>
      <c r="F400" s="1">
        <v>551</v>
      </c>
    </row>
    <row r="401" spans="1:6">
      <c r="A401" s="1" t="s">
        <v>16</v>
      </c>
      <c r="B401" s="1" t="s">
        <v>828</v>
      </c>
      <c r="C401" s="1" t="str">
        <f>TEXT("F19013004081","00000")</f>
        <v>F19013004081</v>
      </c>
      <c r="D401" s="1" t="s">
        <v>1449</v>
      </c>
      <c r="E401" s="1">
        <v>8249985366</v>
      </c>
      <c r="F401" s="1">
        <v>549</v>
      </c>
    </row>
    <row r="402" spans="1:6">
      <c r="A402" s="1" t="s">
        <v>231</v>
      </c>
      <c r="B402" s="1" t="s">
        <v>828</v>
      </c>
      <c r="C402" s="1" t="str">
        <f>TEXT("F19073004020","00000")</f>
        <v>F19073004020</v>
      </c>
      <c r="D402" s="1" t="s">
        <v>1450</v>
      </c>
      <c r="E402" s="1">
        <v>8895307477</v>
      </c>
      <c r="F402" s="1">
        <v>549</v>
      </c>
    </row>
    <row r="403" spans="1:6">
      <c r="A403" s="1" t="s">
        <v>1451</v>
      </c>
      <c r="B403" s="1" t="s">
        <v>828</v>
      </c>
      <c r="C403" s="1" t="str">
        <f>TEXT("F19146004014","00000")</f>
        <v>F19146004014</v>
      </c>
      <c r="D403" s="1" t="s">
        <v>1452</v>
      </c>
      <c r="E403" s="1">
        <v>7008102941</v>
      </c>
      <c r="F403" s="1">
        <v>547</v>
      </c>
    </row>
    <row r="404" spans="1:6">
      <c r="A404" s="1" t="s">
        <v>855</v>
      </c>
      <c r="B404" s="1" t="s">
        <v>828</v>
      </c>
      <c r="C404" s="1" t="str">
        <f>TEXT("F19163004029","00000")</f>
        <v>F19163004029</v>
      </c>
      <c r="D404" s="1" t="s">
        <v>1453</v>
      </c>
      <c r="E404" s="1">
        <v>9040669708</v>
      </c>
      <c r="F404" s="1">
        <v>546</v>
      </c>
    </row>
    <row r="405" spans="1:6">
      <c r="A405" s="1" t="s">
        <v>52</v>
      </c>
      <c r="B405" s="1" t="s">
        <v>828</v>
      </c>
      <c r="C405" s="1" t="str">
        <f>TEXT("F19026004211","00000")</f>
        <v>F19026004211</v>
      </c>
      <c r="D405" s="1" t="s">
        <v>1454</v>
      </c>
      <c r="E405" s="1">
        <v>8917292824</v>
      </c>
      <c r="F405" s="1">
        <v>545</v>
      </c>
    </row>
    <row r="406" spans="1:6">
      <c r="A406" s="1" t="s">
        <v>786</v>
      </c>
      <c r="B406" s="1" t="s">
        <v>828</v>
      </c>
      <c r="C406" s="1" t="str">
        <f>TEXT("F19069004149","00000")</f>
        <v>F19069004149</v>
      </c>
      <c r="D406" s="1" t="s">
        <v>1455</v>
      </c>
      <c r="E406" s="1">
        <v>8018159757</v>
      </c>
      <c r="F406" s="1">
        <v>545</v>
      </c>
    </row>
    <row r="407" spans="1:6">
      <c r="A407" s="1" t="s">
        <v>33</v>
      </c>
      <c r="B407" s="1" t="s">
        <v>828</v>
      </c>
      <c r="C407" s="1" t="str">
        <f>TEXT("F19001004052","00000")</f>
        <v>F19001004052</v>
      </c>
      <c r="D407" s="1" t="s">
        <v>1456</v>
      </c>
      <c r="E407" s="1">
        <v>7008701909</v>
      </c>
      <c r="F407" s="1">
        <v>544</v>
      </c>
    </row>
    <row r="408" spans="1:6">
      <c r="A408" s="1" t="s">
        <v>1289</v>
      </c>
      <c r="B408" s="1" t="s">
        <v>828</v>
      </c>
      <c r="C408" s="1" t="str">
        <f>TEXT("L20153004001","00000")</f>
        <v>L20153004001</v>
      </c>
      <c r="D408" s="1" t="s">
        <v>1457</v>
      </c>
      <c r="E408" s="1">
        <v>7326091221</v>
      </c>
      <c r="F408" s="1">
        <v>543</v>
      </c>
    </row>
    <row r="409" spans="1:6">
      <c r="A409" s="1" t="s">
        <v>217</v>
      </c>
      <c r="B409" s="1" t="s">
        <v>828</v>
      </c>
      <c r="C409" s="1" t="str">
        <f>TEXT("F19012004008","00000")</f>
        <v>F19012004008</v>
      </c>
      <c r="D409" s="1" t="s">
        <v>1458</v>
      </c>
      <c r="E409" s="1">
        <v>8658393644</v>
      </c>
      <c r="F409" s="1">
        <v>540</v>
      </c>
    </row>
    <row r="410" spans="1:6">
      <c r="A410" s="1" t="s">
        <v>187</v>
      </c>
      <c r="B410" s="1" t="s">
        <v>828</v>
      </c>
      <c r="C410" s="1" t="str">
        <f>TEXT("F19004004013","00000")</f>
        <v>F19004004013</v>
      </c>
      <c r="D410" s="1" t="s">
        <v>1459</v>
      </c>
      <c r="E410" s="1" t="s">
        <v>489</v>
      </c>
      <c r="F410" s="1">
        <v>539</v>
      </c>
    </row>
    <row r="411" spans="1:6">
      <c r="A411" s="1" t="s">
        <v>855</v>
      </c>
      <c r="B411" s="1" t="s">
        <v>828</v>
      </c>
      <c r="C411" s="1" t="str">
        <f>TEXT("F19163004003","00000")</f>
        <v>F19163004003</v>
      </c>
      <c r="D411" s="1" t="s">
        <v>1460</v>
      </c>
      <c r="E411" s="1">
        <v>9937721471</v>
      </c>
      <c r="F411" s="1">
        <v>538</v>
      </c>
    </row>
    <row r="412" spans="1:6">
      <c r="A412" s="1" t="s">
        <v>855</v>
      </c>
      <c r="B412" s="1" t="s">
        <v>828</v>
      </c>
      <c r="C412" s="1" t="str">
        <f>TEXT("F19163004022","00000")</f>
        <v>F19163004022</v>
      </c>
      <c r="D412" s="1" t="s">
        <v>1461</v>
      </c>
      <c r="E412" s="1">
        <v>9078708832</v>
      </c>
      <c r="F412" s="1">
        <v>538</v>
      </c>
    </row>
    <row r="413" spans="1:6">
      <c r="A413" s="1" t="s">
        <v>855</v>
      </c>
      <c r="B413" s="1" t="s">
        <v>828</v>
      </c>
      <c r="C413" s="1" t="str">
        <f>TEXT("F19163004024","00000")</f>
        <v>F19163004024</v>
      </c>
      <c r="D413" s="1" t="s">
        <v>1462</v>
      </c>
      <c r="E413" s="1">
        <v>8114649356</v>
      </c>
      <c r="F413" s="1">
        <v>538</v>
      </c>
    </row>
    <row r="414" spans="1:6">
      <c r="A414" s="1" t="s">
        <v>1152</v>
      </c>
      <c r="B414" s="1" t="s">
        <v>828</v>
      </c>
      <c r="C414" s="1" t="str">
        <f>TEXT("F19047004040","00000")</f>
        <v>F19047004040</v>
      </c>
      <c r="D414" s="1" t="s">
        <v>1463</v>
      </c>
      <c r="E414" s="1">
        <v>8179282632</v>
      </c>
      <c r="F414" s="1">
        <v>537</v>
      </c>
    </row>
    <row r="415" spans="1:6">
      <c r="A415" s="1" t="s">
        <v>1261</v>
      </c>
      <c r="B415" s="1" t="s">
        <v>828</v>
      </c>
      <c r="C415" s="1" t="str">
        <f>TEXT("F19053004024","00000")</f>
        <v>F19053004024</v>
      </c>
      <c r="D415" s="1" t="s">
        <v>1464</v>
      </c>
      <c r="E415" s="1">
        <v>9078238016</v>
      </c>
      <c r="F415" s="1">
        <v>537</v>
      </c>
    </row>
    <row r="416" spans="1:6">
      <c r="A416" s="1" t="s">
        <v>745</v>
      </c>
      <c r="B416" s="1" t="s">
        <v>828</v>
      </c>
      <c r="C416" s="1" t="str">
        <f>TEXT("F19011004009","00000")</f>
        <v>F19011004009</v>
      </c>
      <c r="D416" s="1" t="s">
        <v>1465</v>
      </c>
      <c r="E416" s="1">
        <v>6371930474</v>
      </c>
      <c r="F416" s="1">
        <v>533</v>
      </c>
    </row>
    <row r="417" spans="1:6">
      <c r="A417" s="1" t="s">
        <v>855</v>
      </c>
      <c r="B417" s="1" t="s">
        <v>828</v>
      </c>
      <c r="C417" s="1" t="str">
        <f>TEXT("L20163004001","00000")</f>
        <v>L20163004001</v>
      </c>
      <c r="D417" s="1" t="s">
        <v>1466</v>
      </c>
      <c r="E417" s="1">
        <v>6370819158</v>
      </c>
      <c r="F417" s="1">
        <v>533</v>
      </c>
    </row>
    <row r="418" spans="1:6">
      <c r="A418" s="1" t="s">
        <v>427</v>
      </c>
      <c r="B418" s="1" t="s">
        <v>828</v>
      </c>
      <c r="C418" s="1" t="str">
        <f>TEXT("F19093004004","00000")</f>
        <v>F19093004004</v>
      </c>
      <c r="D418" s="1" t="s">
        <v>1467</v>
      </c>
      <c r="E418" s="1">
        <v>9439142154</v>
      </c>
      <c r="F418" s="1">
        <v>532</v>
      </c>
    </row>
    <row r="419" spans="1:6">
      <c r="A419" s="1" t="s">
        <v>786</v>
      </c>
      <c r="B419" s="1" t="s">
        <v>828</v>
      </c>
      <c r="C419" s="1" t="str">
        <f>TEXT("F19069004086","00000")</f>
        <v>F19069004086</v>
      </c>
      <c r="D419" s="1" t="s">
        <v>1468</v>
      </c>
      <c r="E419" s="1">
        <v>7008890592</v>
      </c>
      <c r="F419" s="1">
        <v>531</v>
      </c>
    </row>
    <row r="420" spans="1:6">
      <c r="A420" s="1" t="s">
        <v>217</v>
      </c>
      <c r="B420" s="1" t="s">
        <v>828</v>
      </c>
      <c r="C420" s="1" t="str">
        <f>TEXT("F19012004040","00000")</f>
        <v>F19012004040</v>
      </c>
      <c r="D420" s="1" t="s">
        <v>1469</v>
      </c>
      <c r="E420" s="1">
        <v>7483330339</v>
      </c>
      <c r="F420" s="1">
        <v>529</v>
      </c>
    </row>
    <row r="421" spans="1:6">
      <c r="A421" s="1" t="s">
        <v>16</v>
      </c>
      <c r="B421" s="1" t="s">
        <v>828</v>
      </c>
      <c r="C421" s="1" t="str">
        <f>TEXT("F19013004066","00000")</f>
        <v>F19013004066</v>
      </c>
      <c r="D421" s="1" t="s">
        <v>1470</v>
      </c>
      <c r="E421" s="1">
        <v>9337405931</v>
      </c>
      <c r="F421" s="1">
        <v>529</v>
      </c>
    </row>
    <row r="422" spans="1:6">
      <c r="A422" s="1" t="s">
        <v>855</v>
      </c>
      <c r="B422" s="1" t="s">
        <v>828</v>
      </c>
      <c r="C422" s="1" t="str">
        <f>TEXT("F19163004057","00000")</f>
        <v>F19163004057</v>
      </c>
      <c r="D422" s="1" t="s">
        <v>1471</v>
      </c>
      <c r="E422" s="1">
        <v>9668287825</v>
      </c>
      <c r="F422" s="1">
        <v>528</v>
      </c>
    </row>
    <row r="423" spans="1:6">
      <c r="A423" s="1" t="s">
        <v>1180</v>
      </c>
      <c r="B423" s="1" t="s">
        <v>828</v>
      </c>
      <c r="C423" s="1" t="str">
        <f>TEXT("F19009004025","00000")</f>
        <v>F19009004025</v>
      </c>
      <c r="D423" s="1" t="s">
        <v>1472</v>
      </c>
      <c r="E423" s="1">
        <v>7608084088</v>
      </c>
      <c r="F423" s="1">
        <v>526</v>
      </c>
    </row>
    <row r="424" spans="1:6">
      <c r="A424" s="1" t="s">
        <v>587</v>
      </c>
      <c r="B424" s="1" t="s">
        <v>828</v>
      </c>
      <c r="C424" s="1" t="str">
        <f>TEXT("F19076004068","00000")</f>
        <v>F19076004068</v>
      </c>
      <c r="D424" s="1" t="s">
        <v>1473</v>
      </c>
      <c r="E424" s="1">
        <v>9337733009</v>
      </c>
      <c r="F424" s="1">
        <v>525</v>
      </c>
    </row>
    <row r="425" spans="1:6">
      <c r="A425" s="1" t="s">
        <v>427</v>
      </c>
      <c r="B425" s="1" t="s">
        <v>828</v>
      </c>
      <c r="C425" s="1" t="str">
        <f>TEXT("F19093004089","00000")</f>
        <v>F19093004089</v>
      </c>
      <c r="D425" s="1" t="s">
        <v>1474</v>
      </c>
      <c r="E425" s="1">
        <v>9938859067</v>
      </c>
      <c r="F425" s="1">
        <v>523</v>
      </c>
    </row>
    <row r="426" spans="1:6">
      <c r="A426" s="1" t="s">
        <v>855</v>
      </c>
      <c r="B426" s="1" t="s">
        <v>828</v>
      </c>
      <c r="C426" s="1" t="str">
        <f>TEXT("F19163004026","00000")</f>
        <v>F19163004026</v>
      </c>
      <c r="D426" s="1" t="s">
        <v>1475</v>
      </c>
      <c r="E426" s="1">
        <v>7749061351</v>
      </c>
      <c r="F426" s="1">
        <v>522</v>
      </c>
    </row>
    <row r="427" spans="1:6">
      <c r="A427" s="1" t="s">
        <v>786</v>
      </c>
      <c r="B427" s="1" t="s">
        <v>828</v>
      </c>
      <c r="C427" s="1" t="str">
        <f>TEXT("F19069004091","00000")</f>
        <v>F19069004091</v>
      </c>
      <c r="D427" s="1" t="s">
        <v>1476</v>
      </c>
      <c r="E427" s="1">
        <v>9437234833</v>
      </c>
      <c r="F427" s="1">
        <v>521</v>
      </c>
    </row>
    <row r="428" spans="1:6">
      <c r="A428" s="1" t="s">
        <v>16</v>
      </c>
      <c r="B428" s="1" t="s">
        <v>828</v>
      </c>
      <c r="C428" s="1" t="str">
        <f>TEXT("F19013004029","00000")</f>
        <v>F19013004029</v>
      </c>
      <c r="D428" s="1" t="s">
        <v>1477</v>
      </c>
      <c r="E428" s="1">
        <v>7978176220</v>
      </c>
      <c r="F428" s="1">
        <v>519</v>
      </c>
    </row>
    <row r="429" spans="1:6">
      <c r="A429" s="1" t="s">
        <v>33</v>
      </c>
      <c r="B429" s="1" t="s">
        <v>828</v>
      </c>
      <c r="C429" s="1" t="str">
        <f>TEXT("F19001004105","00000")</f>
        <v>F19001004105</v>
      </c>
      <c r="D429" s="1" t="s">
        <v>1478</v>
      </c>
      <c r="E429" s="1">
        <v>9938834493</v>
      </c>
      <c r="F429" s="1">
        <v>518</v>
      </c>
    </row>
    <row r="430" spans="1:6">
      <c r="A430" s="1" t="s">
        <v>587</v>
      </c>
      <c r="B430" s="1" t="s">
        <v>828</v>
      </c>
      <c r="C430" s="1" t="str">
        <f>TEXT("F19076004123","00000")</f>
        <v>F19076004123</v>
      </c>
      <c r="D430" s="1" t="s">
        <v>1479</v>
      </c>
      <c r="E430" s="1">
        <v>9040941141</v>
      </c>
      <c r="F430" s="1">
        <v>518</v>
      </c>
    </row>
    <row r="431" spans="1:6">
      <c r="A431" s="1" t="s">
        <v>422</v>
      </c>
      <c r="B431" s="1" t="s">
        <v>828</v>
      </c>
      <c r="C431" s="1" t="str">
        <f>TEXT("F19091004059","00000")</f>
        <v>F19091004059</v>
      </c>
      <c r="D431" s="1" t="s">
        <v>1480</v>
      </c>
      <c r="E431" s="1">
        <v>7682065070</v>
      </c>
      <c r="F431" s="1">
        <v>513</v>
      </c>
    </row>
    <row r="432" spans="1:6">
      <c r="A432" s="1" t="s">
        <v>1133</v>
      </c>
      <c r="B432" s="1" t="s">
        <v>828</v>
      </c>
      <c r="C432" s="1" t="str">
        <f>TEXT("F19154004111","00000")</f>
        <v>F19154004111</v>
      </c>
      <c r="D432" s="1" t="s">
        <v>1481</v>
      </c>
      <c r="E432" s="1">
        <v>6372963257</v>
      </c>
      <c r="F432" s="1">
        <v>511</v>
      </c>
    </row>
    <row r="433" spans="1:6">
      <c r="A433" s="1" t="s">
        <v>855</v>
      </c>
      <c r="B433" s="1" t="s">
        <v>828</v>
      </c>
      <c r="C433" s="1" t="str">
        <f>TEXT("F19163004027","00000")</f>
        <v>F19163004027</v>
      </c>
      <c r="D433" s="1" t="s">
        <v>1482</v>
      </c>
      <c r="E433" s="1">
        <v>8658492642</v>
      </c>
      <c r="F433" s="1">
        <v>511</v>
      </c>
    </row>
    <row r="434" spans="1:6">
      <c r="A434" s="1" t="s">
        <v>120</v>
      </c>
      <c r="B434" s="1" t="s">
        <v>828</v>
      </c>
      <c r="C434" s="1" t="str">
        <f>TEXT("L20061004007","00000")</f>
        <v>L20061004007</v>
      </c>
      <c r="D434" s="1" t="s">
        <v>1483</v>
      </c>
      <c r="E434" s="1">
        <v>7077109682</v>
      </c>
      <c r="F434" s="1">
        <v>511</v>
      </c>
    </row>
    <row r="435" spans="1:6">
      <c r="A435" s="1" t="s">
        <v>1418</v>
      </c>
      <c r="B435" s="1" t="s">
        <v>828</v>
      </c>
      <c r="C435" s="1" t="str">
        <f>TEXT("F19166035045","00000")</f>
        <v>F19166035045</v>
      </c>
      <c r="D435" s="1" t="s">
        <v>1484</v>
      </c>
      <c r="E435" s="1">
        <v>7381054110</v>
      </c>
      <c r="F435" s="1">
        <v>507</v>
      </c>
    </row>
    <row r="436" spans="1:6">
      <c r="A436" s="1" t="s">
        <v>862</v>
      </c>
      <c r="B436" s="1" t="s">
        <v>828</v>
      </c>
      <c r="C436" s="1" t="str">
        <f>TEXT("F19030004020","00000")</f>
        <v>F19030004020</v>
      </c>
      <c r="D436" s="1" t="s">
        <v>1485</v>
      </c>
      <c r="E436" s="1">
        <v>9938318497</v>
      </c>
      <c r="F436" s="1">
        <v>506</v>
      </c>
    </row>
    <row r="437" spans="1:6">
      <c r="A437" s="1" t="s">
        <v>855</v>
      </c>
      <c r="B437" s="1" t="s">
        <v>828</v>
      </c>
      <c r="C437" s="1" t="str">
        <f>TEXT("F19163004036","00000")</f>
        <v>F19163004036</v>
      </c>
      <c r="D437" s="1" t="s">
        <v>1486</v>
      </c>
      <c r="E437" s="1">
        <v>9337199755</v>
      </c>
      <c r="F437" s="1">
        <v>503</v>
      </c>
    </row>
    <row r="438" spans="1:6">
      <c r="A438" s="1" t="s">
        <v>217</v>
      </c>
      <c r="B438" s="1" t="s">
        <v>828</v>
      </c>
      <c r="C438" s="1" t="str">
        <f>TEXT("F19012004006","00000")</f>
        <v>F19012004006</v>
      </c>
      <c r="D438" s="1" t="s">
        <v>1487</v>
      </c>
      <c r="E438" s="1">
        <v>8093042670</v>
      </c>
      <c r="F438" s="1">
        <v>500</v>
      </c>
    </row>
    <row r="439" spans="1:6">
      <c r="A439" s="1" t="s">
        <v>567</v>
      </c>
      <c r="B439" s="1" t="s">
        <v>828</v>
      </c>
      <c r="C439" s="1" t="str">
        <f>TEXT("F19025004055","00000")</f>
        <v>F19025004055</v>
      </c>
      <c r="D439" s="1" t="s">
        <v>1488</v>
      </c>
      <c r="E439" s="1">
        <v>8895351976</v>
      </c>
      <c r="F439" s="1">
        <v>499</v>
      </c>
    </row>
    <row r="440" spans="1:6">
      <c r="A440" s="1" t="s">
        <v>745</v>
      </c>
      <c r="B440" s="1" t="s">
        <v>828</v>
      </c>
      <c r="C440" s="1" t="str">
        <f>TEXT("F19011004053","00000")</f>
        <v>F19011004053</v>
      </c>
      <c r="D440" s="1" t="s">
        <v>1489</v>
      </c>
      <c r="E440" s="1">
        <v>9937943744</v>
      </c>
      <c r="F440" s="1">
        <v>498</v>
      </c>
    </row>
    <row r="441" spans="1:6">
      <c r="A441" s="1" t="s">
        <v>217</v>
      </c>
      <c r="B441" s="1" t="s">
        <v>828</v>
      </c>
      <c r="C441" s="1" t="str">
        <f>TEXT("F19012004036","00000")</f>
        <v>F19012004036</v>
      </c>
      <c r="D441" s="1" t="s">
        <v>1490</v>
      </c>
      <c r="E441" s="1">
        <v>9438734376</v>
      </c>
      <c r="F441" s="1">
        <v>497</v>
      </c>
    </row>
    <row r="442" spans="1:6">
      <c r="A442" s="1" t="s">
        <v>985</v>
      </c>
      <c r="B442" s="1" t="s">
        <v>828</v>
      </c>
      <c r="C442" s="1" t="str">
        <f>TEXT("F19022004040","00000")</f>
        <v>F19022004040</v>
      </c>
      <c r="D442" s="1" t="s">
        <v>1491</v>
      </c>
      <c r="E442" s="1">
        <v>7735296812</v>
      </c>
      <c r="F442" s="1">
        <v>494</v>
      </c>
    </row>
    <row r="443" spans="1:6">
      <c r="A443" s="1" t="s">
        <v>1492</v>
      </c>
      <c r="B443" s="1" t="s">
        <v>828</v>
      </c>
      <c r="C443" s="1" t="str">
        <f>TEXT("F19068004048","00000")</f>
        <v>F19068004048</v>
      </c>
      <c r="D443" s="1" t="s">
        <v>1493</v>
      </c>
      <c r="E443" s="1">
        <v>9348415371</v>
      </c>
      <c r="F443" s="1">
        <v>494</v>
      </c>
    </row>
    <row r="444" spans="1:6">
      <c r="A444" s="1" t="s">
        <v>422</v>
      </c>
      <c r="B444" s="1" t="s">
        <v>828</v>
      </c>
      <c r="C444" s="1" t="str">
        <f>TEXT("F19091004012","00000")</f>
        <v>F19091004012</v>
      </c>
      <c r="D444" s="1" t="s">
        <v>1494</v>
      </c>
      <c r="E444" s="1">
        <v>7609046321</v>
      </c>
      <c r="F444" s="1">
        <v>492</v>
      </c>
    </row>
    <row r="445" spans="1:6">
      <c r="A445" s="1" t="s">
        <v>204</v>
      </c>
      <c r="B445" s="1" t="s">
        <v>828</v>
      </c>
      <c r="C445" s="1" t="str">
        <f>TEXT("F18089004121","00000")</f>
        <v>F18089004121</v>
      </c>
      <c r="D445" s="1" t="s">
        <v>1495</v>
      </c>
      <c r="E445" s="1">
        <v>7008314616</v>
      </c>
      <c r="F445" s="1">
        <v>491</v>
      </c>
    </row>
    <row r="446" spans="1:6">
      <c r="A446" s="1" t="s">
        <v>1496</v>
      </c>
      <c r="B446" s="1" t="s">
        <v>828</v>
      </c>
      <c r="C446" s="1" t="str">
        <f>TEXT("F19016004016","00000")</f>
        <v>F19016004016</v>
      </c>
      <c r="D446" s="1" t="s">
        <v>1497</v>
      </c>
      <c r="E446" s="1">
        <v>9861114639</v>
      </c>
      <c r="F446" s="1">
        <v>491</v>
      </c>
    </row>
    <row r="447" spans="1:6">
      <c r="A447" s="1" t="s">
        <v>726</v>
      </c>
      <c r="B447" s="1" t="s">
        <v>828</v>
      </c>
      <c r="C447" s="1" t="str">
        <f>TEXT("F19049004069","00000")</f>
        <v>F19049004069</v>
      </c>
      <c r="D447" s="1" t="s">
        <v>1498</v>
      </c>
      <c r="E447" s="1">
        <v>9090806187</v>
      </c>
      <c r="F447" s="1">
        <v>491</v>
      </c>
    </row>
    <row r="448" spans="1:6">
      <c r="A448" s="1" t="s">
        <v>786</v>
      </c>
      <c r="B448" s="1" t="s">
        <v>828</v>
      </c>
      <c r="C448" s="1" t="str">
        <f>TEXT("F19069036001","00000")</f>
        <v>F19069036001</v>
      </c>
      <c r="D448" s="1" t="s">
        <v>1499</v>
      </c>
      <c r="E448" s="1">
        <v>9348617820</v>
      </c>
      <c r="F448" s="1">
        <v>491</v>
      </c>
    </row>
    <row r="449" spans="1:6">
      <c r="A449" s="1" t="s">
        <v>862</v>
      </c>
      <c r="B449" s="1" t="s">
        <v>828</v>
      </c>
      <c r="C449" s="1" t="str">
        <f>TEXT("L20030004026","00000")</f>
        <v>L20030004026</v>
      </c>
      <c r="D449" s="1" t="s">
        <v>1500</v>
      </c>
      <c r="E449" s="1">
        <v>7008784092</v>
      </c>
      <c r="F449" s="1">
        <v>491</v>
      </c>
    </row>
    <row r="450" spans="1:6">
      <c r="A450" s="1" t="s">
        <v>16</v>
      </c>
      <c r="B450" s="1" t="s">
        <v>828</v>
      </c>
      <c r="C450" s="1" t="str">
        <f>TEXT("F19013004064","00000")</f>
        <v>F19013004064</v>
      </c>
      <c r="D450" s="1" t="s">
        <v>1501</v>
      </c>
      <c r="E450" s="1">
        <v>7381271611</v>
      </c>
      <c r="F450" s="1">
        <v>490</v>
      </c>
    </row>
    <row r="451" spans="1:6">
      <c r="A451" s="1" t="s">
        <v>477</v>
      </c>
      <c r="B451" s="1" t="s">
        <v>828</v>
      </c>
      <c r="C451" s="1" t="str">
        <f>TEXT("F19014004019","00000")</f>
        <v>F19014004019</v>
      </c>
      <c r="D451" s="1" t="s">
        <v>1502</v>
      </c>
      <c r="E451" s="1">
        <v>9437759324</v>
      </c>
      <c r="F451" s="1">
        <v>490</v>
      </c>
    </row>
    <row r="452" spans="1:6">
      <c r="A452" s="1" t="s">
        <v>927</v>
      </c>
      <c r="B452" s="1" t="s">
        <v>828</v>
      </c>
      <c r="C452" s="1" t="str">
        <f>TEXT("F19086004126","00000")</f>
        <v>F19086004126</v>
      </c>
      <c r="D452" s="1" t="s">
        <v>1503</v>
      </c>
      <c r="E452" s="1">
        <v>7077145545</v>
      </c>
      <c r="F452" s="1">
        <v>489</v>
      </c>
    </row>
    <row r="453" spans="1:6">
      <c r="A453" s="1" t="s">
        <v>745</v>
      </c>
      <c r="B453" s="1" t="s">
        <v>828</v>
      </c>
      <c r="C453" s="1" t="str">
        <f>TEXT("F19011004042","00000")</f>
        <v>F19011004042</v>
      </c>
      <c r="D453" s="1" t="s">
        <v>1504</v>
      </c>
      <c r="E453" s="1">
        <v>9583556279</v>
      </c>
      <c r="F453" s="1">
        <v>487</v>
      </c>
    </row>
    <row r="454" spans="1:6">
      <c r="A454" s="1" t="s">
        <v>217</v>
      </c>
      <c r="B454" s="1" t="s">
        <v>828</v>
      </c>
      <c r="C454" s="1" t="str">
        <f>TEXT("F19012004061","00000")</f>
        <v>F19012004061</v>
      </c>
      <c r="D454" s="1" t="s">
        <v>1505</v>
      </c>
      <c r="E454" s="1">
        <v>7873656461</v>
      </c>
      <c r="F454" s="1">
        <v>484</v>
      </c>
    </row>
    <row r="455" spans="1:6">
      <c r="A455" s="1" t="s">
        <v>1506</v>
      </c>
      <c r="B455" s="1" t="s">
        <v>828</v>
      </c>
      <c r="C455" s="1" t="str">
        <f>TEXT("F19121004021","00000")</f>
        <v>F19121004021</v>
      </c>
      <c r="D455" s="1" t="s">
        <v>1507</v>
      </c>
      <c r="E455" s="1">
        <v>9337845538</v>
      </c>
      <c r="F455" s="1">
        <v>483</v>
      </c>
    </row>
    <row r="456" spans="1:6">
      <c r="A456" s="1" t="s">
        <v>16</v>
      </c>
      <c r="B456" s="1" t="s">
        <v>828</v>
      </c>
      <c r="C456" s="1" t="str">
        <f>TEXT("F19013004089","00000")</f>
        <v>F19013004089</v>
      </c>
      <c r="D456" s="1" t="s">
        <v>1508</v>
      </c>
      <c r="E456" s="1">
        <v>7504714969</v>
      </c>
      <c r="F456" s="1">
        <v>480</v>
      </c>
    </row>
    <row r="457" spans="1:6">
      <c r="A457" s="1" t="s">
        <v>745</v>
      </c>
      <c r="B457" s="1" t="s">
        <v>828</v>
      </c>
      <c r="C457" s="1" t="str">
        <f>TEXT("F19011004041","00000")</f>
        <v>F19011004041</v>
      </c>
      <c r="D457" s="1" t="s">
        <v>1509</v>
      </c>
      <c r="E457" s="1">
        <v>6360944275</v>
      </c>
      <c r="F457" s="1">
        <v>478</v>
      </c>
    </row>
    <row r="458" spans="1:6">
      <c r="A458" s="1" t="s">
        <v>422</v>
      </c>
      <c r="B458" s="1" t="s">
        <v>828</v>
      </c>
      <c r="C458" s="1" t="str">
        <f>TEXT("F19091004049","00000")</f>
        <v>F19091004049</v>
      </c>
      <c r="D458" s="1" t="s">
        <v>1510</v>
      </c>
      <c r="E458" s="1">
        <v>7609047122</v>
      </c>
      <c r="F458" s="1">
        <v>477</v>
      </c>
    </row>
    <row r="459" spans="1:6">
      <c r="A459" s="1" t="s">
        <v>149</v>
      </c>
      <c r="B459" s="1" t="s">
        <v>828</v>
      </c>
      <c r="C459" s="1" t="str">
        <f>TEXT("F19148001030","00000")</f>
        <v>F19148001030</v>
      </c>
      <c r="D459" s="1" t="s">
        <v>1511</v>
      </c>
      <c r="E459" s="1">
        <v>9178356139</v>
      </c>
      <c r="F459" s="1">
        <v>470</v>
      </c>
    </row>
    <row r="460" spans="1:6">
      <c r="A460" s="1" t="s">
        <v>745</v>
      </c>
      <c r="B460" s="1" t="s">
        <v>828</v>
      </c>
      <c r="C460" s="1" t="str">
        <f>TEXT("F19011004023","00000")</f>
        <v>F19011004023</v>
      </c>
      <c r="D460" s="1" t="s">
        <v>1512</v>
      </c>
      <c r="E460" s="1">
        <v>8249147439</v>
      </c>
      <c r="F460" s="1">
        <v>466</v>
      </c>
    </row>
    <row r="461" spans="1:6">
      <c r="A461" s="1" t="s">
        <v>1513</v>
      </c>
      <c r="B461" s="1" t="s">
        <v>828</v>
      </c>
      <c r="C461" s="1" t="str">
        <f>TEXT("F19094001036","00000")</f>
        <v>F19094001036</v>
      </c>
      <c r="D461" s="1" t="s">
        <v>1514</v>
      </c>
      <c r="E461" s="1">
        <v>7787905543</v>
      </c>
      <c r="F461" s="1">
        <v>466</v>
      </c>
    </row>
    <row r="462" spans="1:6">
      <c r="A462" s="1" t="s">
        <v>1316</v>
      </c>
      <c r="B462" s="1" t="s">
        <v>828</v>
      </c>
      <c r="C462" s="1" t="str">
        <f>TEXT("F19116004026","00000")</f>
        <v>F19116004026</v>
      </c>
      <c r="D462" s="1" t="s">
        <v>1515</v>
      </c>
      <c r="E462" s="1">
        <v>8763118200</v>
      </c>
      <c r="F462" s="1">
        <v>465</v>
      </c>
    </row>
    <row r="463" spans="1:6">
      <c r="A463" s="1" t="s">
        <v>1513</v>
      </c>
      <c r="B463" s="1" t="s">
        <v>828</v>
      </c>
      <c r="C463" s="1" t="str">
        <f>TEXT("F19094036005","00000")</f>
        <v>F19094036005</v>
      </c>
      <c r="D463" s="1" t="s">
        <v>1516</v>
      </c>
      <c r="E463" s="1">
        <v>9776693705</v>
      </c>
      <c r="F463" s="1">
        <v>460</v>
      </c>
    </row>
    <row r="464" spans="1:6">
      <c r="A464" s="1" t="s">
        <v>16</v>
      </c>
      <c r="B464" s="1" t="s">
        <v>828</v>
      </c>
      <c r="C464" s="1" t="str">
        <f>TEXT("F19013004006","00000")</f>
        <v>F19013004006</v>
      </c>
      <c r="D464" s="1" t="s">
        <v>1517</v>
      </c>
      <c r="E464" s="1">
        <v>8328827997</v>
      </c>
      <c r="F464" s="1">
        <v>459</v>
      </c>
    </row>
    <row r="465" spans="1:6">
      <c r="A465" s="1" t="s">
        <v>63</v>
      </c>
      <c r="B465" s="1" t="s">
        <v>828</v>
      </c>
      <c r="C465" s="1" t="str">
        <f>TEXT("F19109004080","00000")</f>
        <v>F19109004080</v>
      </c>
      <c r="D465" s="1" t="s">
        <v>1518</v>
      </c>
      <c r="E465" s="1">
        <v>7656012547</v>
      </c>
      <c r="F465" s="1">
        <v>456</v>
      </c>
    </row>
    <row r="466" spans="1:6">
      <c r="A466" s="1" t="s">
        <v>16</v>
      </c>
      <c r="B466" s="1" t="s">
        <v>828</v>
      </c>
      <c r="C466" s="1" t="str">
        <f>TEXT("F19013004046","00000")</f>
        <v>F19013004046</v>
      </c>
      <c r="D466" s="1" t="s">
        <v>939</v>
      </c>
      <c r="E466" s="1">
        <v>9861648309</v>
      </c>
      <c r="F466" s="1">
        <v>455</v>
      </c>
    </row>
    <row r="467" spans="1:6">
      <c r="A467" s="1" t="s">
        <v>745</v>
      </c>
      <c r="B467" s="1" t="s">
        <v>828</v>
      </c>
      <c r="C467" s="1" t="str">
        <f>TEXT("F19011004024","00000")</f>
        <v>F19011004024</v>
      </c>
      <c r="D467" s="1" t="s">
        <v>1519</v>
      </c>
      <c r="E467" s="1">
        <v>8763832901</v>
      </c>
      <c r="F467" s="1">
        <v>453</v>
      </c>
    </row>
    <row r="468" spans="1:6">
      <c r="A468" s="1" t="s">
        <v>988</v>
      </c>
      <c r="B468" s="1" t="s">
        <v>828</v>
      </c>
      <c r="C468" s="1" t="str">
        <f>TEXT("F19007004020","00000")</f>
        <v>F19007004020</v>
      </c>
      <c r="D468" s="1" t="s">
        <v>1520</v>
      </c>
      <c r="E468" s="1">
        <v>8084522150</v>
      </c>
      <c r="F468" s="1">
        <v>447</v>
      </c>
    </row>
    <row r="469" spans="1:6">
      <c r="A469" s="1" t="s">
        <v>16</v>
      </c>
      <c r="B469" s="1" t="s">
        <v>828</v>
      </c>
      <c r="C469" s="1" t="str">
        <f>TEXT("F19013004087","00000")</f>
        <v>F19013004087</v>
      </c>
      <c r="D469" s="1" t="s">
        <v>1521</v>
      </c>
      <c r="E469" s="1">
        <v>9861073638</v>
      </c>
      <c r="F469" s="1">
        <v>433</v>
      </c>
    </row>
    <row r="470" spans="1:6">
      <c r="A470" s="1" t="s">
        <v>402</v>
      </c>
      <c r="B470" s="1" t="s">
        <v>828</v>
      </c>
      <c r="C470" s="1" t="str">
        <f>TEXT("F19072004063","00000")</f>
        <v>F19072004063</v>
      </c>
      <c r="D470" s="1" t="s">
        <v>1522</v>
      </c>
      <c r="E470" s="1">
        <v>9658942466</v>
      </c>
      <c r="F470" s="1">
        <v>431</v>
      </c>
    </row>
    <row r="471" spans="1:6">
      <c r="A471" s="1" t="s">
        <v>745</v>
      </c>
      <c r="B471" s="1" t="s">
        <v>828</v>
      </c>
      <c r="C471" s="1" t="str">
        <f>TEXT("F19011004036","00000")</f>
        <v>F19011004036</v>
      </c>
      <c r="D471" s="1" t="s">
        <v>1523</v>
      </c>
      <c r="E471" s="1">
        <v>7077562355</v>
      </c>
      <c r="F471" s="1">
        <v>422</v>
      </c>
    </row>
    <row r="472" spans="1:6">
      <c r="A472" s="1" t="s">
        <v>16</v>
      </c>
      <c r="B472" s="1" t="s">
        <v>995</v>
      </c>
      <c r="C472" s="1" t="str">
        <f>TEXT("F19013003017","00000")</f>
        <v>F19013003017</v>
      </c>
      <c r="D472" s="1" t="s">
        <v>1524</v>
      </c>
      <c r="E472" s="1">
        <v>7978057100</v>
      </c>
      <c r="F472" s="1">
        <v>669</v>
      </c>
    </row>
    <row r="473" spans="1:6">
      <c r="A473" s="1" t="s">
        <v>16</v>
      </c>
      <c r="B473" s="1" t="s">
        <v>995</v>
      </c>
      <c r="C473" s="1" t="str">
        <f>TEXT("F19013009083","00000")</f>
        <v>F19013009083</v>
      </c>
      <c r="D473" s="1" t="s">
        <v>1525</v>
      </c>
      <c r="E473" s="1">
        <v>7978070478</v>
      </c>
      <c r="F473" s="1">
        <v>633</v>
      </c>
    </row>
    <row r="474" spans="1:6">
      <c r="A474" s="1" t="s">
        <v>16</v>
      </c>
      <c r="B474" s="1" t="s">
        <v>995</v>
      </c>
      <c r="C474" s="1" t="str">
        <f>TEXT("F19013009040","00000")</f>
        <v>F19013009040</v>
      </c>
      <c r="D474" s="1" t="s">
        <v>1526</v>
      </c>
      <c r="E474" s="1">
        <v>7008845467</v>
      </c>
      <c r="F474" s="1">
        <v>619</v>
      </c>
    </row>
    <row r="475" spans="1:6">
      <c r="A475" s="1" t="s">
        <v>16</v>
      </c>
      <c r="B475" s="1" t="s">
        <v>995</v>
      </c>
      <c r="C475" s="1" t="str">
        <f>TEXT("F19013009057","00000")</f>
        <v>F19013009057</v>
      </c>
      <c r="D475" s="1" t="s">
        <v>1527</v>
      </c>
      <c r="E475" s="1">
        <v>6371155295</v>
      </c>
      <c r="F475" s="1">
        <v>618</v>
      </c>
    </row>
    <row r="476" spans="1:6">
      <c r="A476" s="1" t="s">
        <v>274</v>
      </c>
      <c r="B476" s="1" t="s">
        <v>995</v>
      </c>
      <c r="C476" s="1" t="str">
        <f>TEXT("L20126009005","00000")</f>
        <v>L20126009005</v>
      </c>
      <c r="D476" s="1" t="s">
        <v>1528</v>
      </c>
      <c r="E476" s="1">
        <v>7386416601</v>
      </c>
      <c r="F476" s="1">
        <v>613</v>
      </c>
    </row>
    <row r="477" spans="1:6">
      <c r="A477" s="1" t="s">
        <v>16</v>
      </c>
      <c r="B477" s="1" t="s">
        <v>995</v>
      </c>
      <c r="C477" s="1" t="str">
        <f>TEXT("F19013009012","00000")</f>
        <v>F19013009012</v>
      </c>
      <c r="D477" s="1" t="s">
        <v>1529</v>
      </c>
      <c r="E477" s="1">
        <v>8984023433</v>
      </c>
      <c r="F477" s="1">
        <v>595</v>
      </c>
    </row>
    <row r="478" spans="1:6">
      <c r="A478" s="1" t="s">
        <v>298</v>
      </c>
      <c r="B478" s="1" t="s">
        <v>995</v>
      </c>
      <c r="C478" s="1" t="str">
        <f>TEXT("F19019009006","00000")</f>
        <v>F19019009006</v>
      </c>
      <c r="D478" s="1" t="s">
        <v>1530</v>
      </c>
      <c r="E478" s="1">
        <v>8327717688</v>
      </c>
      <c r="F478" s="1">
        <v>585</v>
      </c>
    </row>
    <row r="479" spans="1:6">
      <c r="A479" s="1" t="s">
        <v>16</v>
      </c>
      <c r="B479" s="1" t="s">
        <v>995</v>
      </c>
      <c r="C479" s="1" t="str">
        <f>TEXT("F19013009011","00000")</f>
        <v>F19013009011</v>
      </c>
      <c r="D479" s="1" t="s">
        <v>1531</v>
      </c>
      <c r="E479" s="1">
        <v>8763342872</v>
      </c>
      <c r="F479" s="1">
        <v>576</v>
      </c>
    </row>
    <row r="480" spans="1:6">
      <c r="A480" s="1" t="s">
        <v>16</v>
      </c>
      <c r="B480" s="1" t="s">
        <v>995</v>
      </c>
      <c r="C480" s="1" t="str">
        <f>TEXT("F19013009060","00000")</f>
        <v>F19013009060</v>
      </c>
      <c r="D480" s="1" t="s">
        <v>1532</v>
      </c>
      <c r="E480" s="1">
        <v>6371387234</v>
      </c>
      <c r="F480" s="1">
        <v>576</v>
      </c>
    </row>
    <row r="481" spans="1:6">
      <c r="A481" s="1" t="s">
        <v>16</v>
      </c>
      <c r="B481" s="1" t="s">
        <v>995</v>
      </c>
      <c r="C481" s="1" t="str">
        <f>TEXT("F19013003010","00000")</f>
        <v>F19013003010</v>
      </c>
      <c r="D481" s="1" t="s">
        <v>1533</v>
      </c>
      <c r="E481" s="1">
        <v>8480968772</v>
      </c>
      <c r="F481" s="1">
        <v>575</v>
      </c>
    </row>
    <row r="482" spans="1:6">
      <c r="A482" s="1" t="s">
        <v>33</v>
      </c>
      <c r="B482" s="1" t="s">
        <v>1016</v>
      </c>
      <c r="C482" s="1" t="str">
        <f>TEXT("F19001006023","00000")</f>
        <v>F19001006023</v>
      </c>
      <c r="D482" s="1" t="s">
        <v>1534</v>
      </c>
      <c r="E482" s="1">
        <v>9937110557</v>
      </c>
      <c r="F482" s="1">
        <v>514</v>
      </c>
    </row>
    <row r="483" spans="1:6">
      <c r="A483" s="1" t="s">
        <v>1235</v>
      </c>
      <c r="B483" s="1" t="s">
        <v>1016</v>
      </c>
      <c r="C483" s="1" t="str">
        <f>TEXT("F18037006010","00000")</f>
        <v>F18037006010</v>
      </c>
      <c r="D483" s="1" t="s">
        <v>1535</v>
      </c>
      <c r="E483" s="1">
        <v>8249097323</v>
      </c>
      <c r="F483" s="1">
        <v>474</v>
      </c>
    </row>
    <row r="484" spans="1:6">
      <c r="A484" s="1" t="s">
        <v>477</v>
      </c>
      <c r="B484" s="1" t="s">
        <v>1023</v>
      </c>
      <c r="C484" s="1" t="str">
        <f>TEXT("F19014024014","00000")</f>
        <v>F19014024014</v>
      </c>
      <c r="D484" s="1" t="s">
        <v>1536</v>
      </c>
      <c r="E484" s="1">
        <v>9437741331</v>
      </c>
      <c r="F484" s="1">
        <v>625</v>
      </c>
    </row>
    <row r="485" spans="1:6">
      <c r="A485" s="1" t="s">
        <v>477</v>
      </c>
      <c r="B485" s="1" t="s">
        <v>1023</v>
      </c>
      <c r="C485" s="1" t="str">
        <f>TEXT("F19014024012","00000")</f>
        <v>F19014024012</v>
      </c>
      <c r="D485" s="1" t="s">
        <v>1537</v>
      </c>
      <c r="E485" s="1">
        <v>9438180435</v>
      </c>
      <c r="F485" s="1">
        <v>582</v>
      </c>
    </row>
    <row r="486" spans="1:6">
      <c r="A486" s="1" t="s">
        <v>33</v>
      </c>
      <c r="B486" s="1" t="s">
        <v>1023</v>
      </c>
      <c r="C486" s="1" t="str">
        <f>TEXT("F19001024012","00000")</f>
        <v>F19001024012</v>
      </c>
      <c r="D486" s="1" t="s">
        <v>1538</v>
      </c>
      <c r="E486" s="1">
        <v>9337566872</v>
      </c>
      <c r="F486" s="1">
        <v>573</v>
      </c>
    </row>
    <row r="487" spans="1:6">
      <c r="A487" s="1" t="s">
        <v>477</v>
      </c>
      <c r="B487" s="1" t="s">
        <v>1023</v>
      </c>
      <c r="C487" s="1" t="str">
        <f>TEXT("F19014024040","00000")</f>
        <v>F19014024040</v>
      </c>
      <c r="D487" s="1" t="s">
        <v>1539</v>
      </c>
      <c r="E487" s="1">
        <v>8280813694</v>
      </c>
      <c r="F487" s="1">
        <v>563</v>
      </c>
    </row>
    <row r="488" spans="1:6">
      <c r="A488" s="1" t="s">
        <v>567</v>
      </c>
      <c r="B488" s="1" t="s">
        <v>1023</v>
      </c>
      <c r="C488" s="1" t="str">
        <f>TEXT("F19025024001","00000")</f>
        <v>F19025024001</v>
      </c>
      <c r="D488" s="1" t="s">
        <v>1540</v>
      </c>
      <c r="E488" s="1">
        <v>8480564386</v>
      </c>
      <c r="F488" s="1">
        <v>563</v>
      </c>
    </row>
    <row r="489" spans="1:6">
      <c r="A489" s="1" t="s">
        <v>477</v>
      </c>
      <c r="B489" s="1" t="s">
        <v>1023</v>
      </c>
      <c r="C489" s="1" t="str">
        <f>TEXT("F19014024038","00000")</f>
        <v>F19014024038</v>
      </c>
      <c r="D489" s="1" t="s">
        <v>1541</v>
      </c>
      <c r="E489" s="1">
        <v>7978119492</v>
      </c>
      <c r="F489" s="1">
        <v>561</v>
      </c>
    </row>
    <row r="490" spans="1:6">
      <c r="A490" s="1" t="s">
        <v>567</v>
      </c>
      <c r="B490" s="1" t="s">
        <v>1023</v>
      </c>
      <c r="C490" s="1" t="str">
        <f>TEXT("F19025024024","00000")</f>
        <v>F19025024024</v>
      </c>
      <c r="D490" s="1" t="s">
        <v>1542</v>
      </c>
      <c r="E490" s="1">
        <v>8480381715</v>
      </c>
      <c r="F490" s="1">
        <v>542</v>
      </c>
    </row>
    <row r="491" spans="1:6">
      <c r="A491" s="1" t="s">
        <v>745</v>
      </c>
      <c r="B491" s="1" t="s">
        <v>1023</v>
      </c>
      <c r="C491" s="1" t="str">
        <f>TEXT("F19011024014","00000")</f>
        <v>F19011024014</v>
      </c>
      <c r="D491" s="1" t="s">
        <v>1543</v>
      </c>
      <c r="E491" s="1">
        <v>6371982123</v>
      </c>
      <c r="F491" s="1">
        <v>531</v>
      </c>
    </row>
    <row r="492" spans="1:6">
      <c r="A492" s="1" t="s">
        <v>567</v>
      </c>
      <c r="B492" s="1" t="s">
        <v>1023</v>
      </c>
      <c r="C492" s="1" t="str">
        <f>TEXT("F19025024011","00000")</f>
        <v>F19025024011</v>
      </c>
      <c r="D492" s="1" t="s">
        <v>1544</v>
      </c>
      <c r="E492" s="1">
        <v>8480381644</v>
      </c>
      <c r="F492" s="1">
        <v>528</v>
      </c>
    </row>
    <row r="493" spans="1:6">
      <c r="A493" s="1" t="s">
        <v>567</v>
      </c>
      <c r="B493" s="1" t="s">
        <v>1023</v>
      </c>
      <c r="C493" s="1" t="str">
        <f>TEXT("F19025024015","00000")</f>
        <v>F19025024015</v>
      </c>
      <c r="D493" s="1" t="s">
        <v>1545</v>
      </c>
      <c r="E493" s="1">
        <v>8480564438</v>
      </c>
      <c r="F493" s="1">
        <v>527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5"/>
  <sheetViews>
    <sheetView workbookViewId="0">
      <selection activeCell="A496" sqref="A496"/>
    </sheetView>
  </sheetViews>
  <sheetFormatPr defaultColWidth="9" defaultRowHeight="15" outlineLevelCol="5"/>
  <cols>
    <col min="1" max="1" width="66.7142857142857" style="1" customWidth="1"/>
    <col min="2" max="2" width="46.1428571428571" style="1" customWidth="1"/>
    <col min="3" max="3" width="29.1428571428571" style="1" customWidth="1"/>
    <col min="4" max="4" width="19.8571428571429" style="1" customWidth="1"/>
    <col min="5" max="5" width="15.2857142857143" style="1" customWidth="1"/>
    <col min="6" max="6" width="5.57142857142857" style="1" customWidth="1"/>
    <col min="7" max="16384" width="9.14285714285714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 t="s">
        <v>7</v>
      </c>
      <c r="C2" s="1" t="str">
        <f>TEXT("F18018005034","00000")</f>
        <v>F18018005034</v>
      </c>
      <c r="D2" s="1" t="s">
        <v>1546</v>
      </c>
      <c r="E2" s="1">
        <v>7381763386</v>
      </c>
      <c r="F2" s="1">
        <v>529</v>
      </c>
    </row>
    <row r="3" spans="1:6">
      <c r="A3" s="1" t="s">
        <v>217</v>
      </c>
      <c r="B3" s="1" t="s">
        <v>17</v>
      </c>
      <c r="C3" s="1" t="str">
        <f>TEXT("F18012008011","00000")</f>
        <v>F18012008011</v>
      </c>
      <c r="D3" s="1" t="s">
        <v>1547</v>
      </c>
      <c r="E3" s="1">
        <v>8342054634</v>
      </c>
      <c r="F3" s="1">
        <v>677</v>
      </c>
    </row>
    <row r="4" spans="1:6">
      <c r="A4" s="1" t="s">
        <v>217</v>
      </c>
      <c r="B4" s="1" t="s">
        <v>17</v>
      </c>
      <c r="C4" s="1" t="str">
        <f>TEXT("L19012008002","00000")</f>
        <v>L19012008002</v>
      </c>
      <c r="D4" s="1" t="s">
        <v>1548</v>
      </c>
      <c r="E4" s="1">
        <v>9861347720</v>
      </c>
      <c r="F4" s="1">
        <v>670</v>
      </c>
    </row>
    <row r="5" spans="1:6">
      <c r="A5" s="1" t="s">
        <v>217</v>
      </c>
      <c r="B5" s="1" t="s">
        <v>17</v>
      </c>
      <c r="C5" s="1" t="str">
        <f>TEXT("F18012008028","00000")</f>
        <v>F18012008028</v>
      </c>
      <c r="D5" s="1" t="s">
        <v>1549</v>
      </c>
      <c r="E5" s="1">
        <v>9437176222</v>
      </c>
      <c r="F5" s="1">
        <v>654</v>
      </c>
    </row>
    <row r="6" spans="1:6">
      <c r="A6" s="1" t="s">
        <v>1047</v>
      </c>
      <c r="B6" s="1" t="s">
        <v>17</v>
      </c>
      <c r="C6" s="1" t="str">
        <f>TEXT("L19158008004","00000")</f>
        <v>L19158008004</v>
      </c>
      <c r="D6" s="1" t="s">
        <v>1550</v>
      </c>
      <c r="E6" s="1">
        <v>9178510734</v>
      </c>
      <c r="F6" s="1">
        <v>653</v>
      </c>
    </row>
    <row r="7" spans="1:6">
      <c r="A7" s="1" t="s">
        <v>1047</v>
      </c>
      <c r="B7" s="1" t="s">
        <v>17</v>
      </c>
      <c r="C7" s="1" t="str">
        <f>TEXT("F18158008018","00000")</f>
        <v>F18158008018</v>
      </c>
      <c r="D7" s="1" t="s">
        <v>1551</v>
      </c>
      <c r="E7" s="1">
        <v>9438841808</v>
      </c>
      <c r="F7" s="1">
        <v>639</v>
      </c>
    </row>
    <row r="8" spans="1:6">
      <c r="A8" s="1" t="s">
        <v>402</v>
      </c>
      <c r="B8" s="1" t="s">
        <v>30</v>
      </c>
      <c r="C8" s="1" t="str">
        <f>TEXT("F18072001026","00000")</f>
        <v>F18072001026</v>
      </c>
      <c r="D8" s="1" t="s">
        <v>1552</v>
      </c>
      <c r="E8" s="1">
        <v>7077640739</v>
      </c>
      <c r="F8" s="1">
        <v>684</v>
      </c>
    </row>
    <row r="9" spans="1:6">
      <c r="A9" s="1" t="s">
        <v>78</v>
      </c>
      <c r="B9" s="1" t="s">
        <v>30</v>
      </c>
      <c r="C9" s="1" t="str">
        <f>TEXT("F18063001053","00000")</f>
        <v>F18063001053</v>
      </c>
      <c r="D9" s="1" t="s">
        <v>1553</v>
      </c>
      <c r="E9" s="1">
        <v>7205215289</v>
      </c>
      <c r="F9" s="1">
        <v>667</v>
      </c>
    </row>
    <row r="10" spans="1:6">
      <c r="A10" s="1" t="s">
        <v>515</v>
      </c>
      <c r="B10" s="1" t="s">
        <v>30</v>
      </c>
      <c r="C10" s="1" t="str">
        <f>TEXT("L19132001002","00000")</f>
        <v>L19132001002</v>
      </c>
      <c r="D10" s="1" t="s">
        <v>1554</v>
      </c>
      <c r="E10" s="1">
        <v>7788926828</v>
      </c>
      <c r="F10" s="1">
        <v>659</v>
      </c>
    </row>
    <row r="11" spans="1:6">
      <c r="A11" s="1" t="s">
        <v>274</v>
      </c>
      <c r="B11" s="1" t="s">
        <v>30</v>
      </c>
      <c r="C11" s="1" t="str">
        <f>TEXT("F18126001042","00000")</f>
        <v>F18126001042</v>
      </c>
      <c r="D11" s="1" t="s">
        <v>1555</v>
      </c>
      <c r="E11" s="1">
        <v>9481474278</v>
      </c>
      <c r="F11" s="1">
        <v>650</v>
      </c>
    </row>
    <row r="12" spans="1:6">
      <c r="A12" s="1" t="s">
        <v>277</v>
      </c>
      <c r="B12" s="1" t="s">
        <v>30</v>
      </c>
      <c r="C12" s="1" t="str">
        <f>TEXT("F18066001030","00000")</f>
        <v>F18066001030</v>
      </c>
      <c r="D12" s="1" t="s">
        <v>1556</v>
      </c>
      <c r="E12" s="1">
        <v>7008029315</v>
      </c>
      <c r="F12" s="1">
        <v>649</v>
      </c>
    </row>
    <row r="13" spans="1:6">
      <c r="A13" s="1" t="s">
        <v>277</v>
      </c>
      <c r="B13" s="1" t="s">
        <v>30</v>
      </c>
      <c r="C13" s="1" t="str">
        <f>TEXT("F18066001009","00000")</f>
        <v>F18066001009</v>
      </c>
      <c r="D13" s="1" t="s">
        <v>1557</v>
      </c>
      <c r="E13" s="1">
        <v>9668853770</v>
      </c>
      <c r="F13" s="1">
        <v>644</v>
      </c>
    </row>
    <row r="14" spans="1:6">
      <c r="A14" s="1" t="s">
        <v>217</v>
      </c>
      <c r="B14" s="1" t="s">
        <v>30</v>
      </c>
      <c r="C14" s="1" t="str">
        <f>TEXT("F18012001007","00000")</f>
        <v>F18012001007</v>
      </c>
      <c r="D14" s="1" t="s">
        <v>1558</v>
      </c>
      <c r="E14" s="1">
        <v>9937211004</v>
      </c>
      <c r="F14" s="1">
        <v>643</v>
      </c>
    </row>
    <row r="15" spans="1:6">
      <c r="A15" s="1" t="s">
        <v>217</v>
      </c>
      <c r="B15" s="1" t="s">
        <v>30</v>
      </c>
      <c r="C15" s="1" t="str">
        <f>TEXT("F18012001061","00000")</f>
        <v>F18012001061</v>
      </c>
      <c r="D15" s="1" t="s">
        <v>1559</v>
      </c>
      <c r="E15" s="1">
        <v>8249111536</v>
      </c>
      <c r="F15" s="1">
        <v>643</v>
      </c>
    </row>
    <row r="16" spans="1:6">
      <c r="A16" s="1" t="s">
        <v>83</v>
      </c>
      <c r="B16" s="1" t="s">
        <v>30</v>
      </c>
      <c r="C16" s="1" t="str">
        <f>TEXT("F18028001002","00000")</f>
        <v>F18028001002</v>
      </c>
      <c r="D16" s="1" t="s">
        <v>1560</v>
      </c>
      <c r="E16" s="1">
        <v>9438274977</v>
      </c>
      <c r="F16" s="1">
        <v>641</v>
      </c>
    </row>
    <row r="17" spans="1:6">
      <c r="A17" s="1" t="s">
        <v>29</v>
      </c>
      <c r="B17" s="1" t="s">
        <v>30</v>
      </c>
      <c r="C17" s="1" t="str">
        <f>TEXT("F18060001011","00000")</f>
        <v>F18060001011</v>
      </c>
      <c r="D17" s="1" t="s">
        <v>1219</v>
      </c>
      <c r="E17" s="1">
        <v>9938007345</v>
      </c>
      <c r="F17" s="1">
        <v>641</v>
      </c>
    </row>
    <row r="18" spans="1:6">
      <c r="A18" s="1" t="s">
        <v>33</v>
      </c>
      <c r="B18" s="1" t="s">
        <v>30</v>
      </c>
      <c r="C18" s="1" t="str">
        <f>TEXT("F18001001109","00000")</f>
        <v>F18001001109</v>
      </c>
      <c r="D18" s="1" t="s">
        <v>1561</v>
      </c>
      <c r="E18" s="1">
        <v>9178543284</v>
      </c>
      <c r="F18" s="1">
        <v>639</v>
      </c>
    </row>
    <row r="19" spans="1:6">
      <c r="A19" s="1" t="s">
        <v>477</v>
      </c>
      <c r="B19" s="1" t="s">
        <v>30</v>
      </c>
      <c r="C19" s="1" t="str">
        <f>TEXT("F18014001048","00000")</f>
        <v>F18014001048</v>
      </c>
      <c r="D19" s="1" t="s">
        <v>1562</v>
      </c>
      <c r="E19" s="1">
        <v>7381093096</v>
      </c>
      <c r="F19" s="1">
        <v>639</v>
      </c>
    </row>
    <row r="20" spans="1:6">
      <c r="A20" s="1" t="s">
        <v>422</v>
      </c>
      <c r="B20" s="1" t="s">
        <v>30</v>
      </c>
      <c r="C20" s="1" t="str">
        <f>TEXT("L19091001004","00000")</f>
        <v>L19091001004</v>
      </c>
      <c r="D20" s="1" t="s">
        <v>1563</v>
      </c>
      <c r="E20" s="1">
        <v>9040403398</v>
      </c>
      <c r="F20" s="1">
        <v>638</v>
      </c>
    </row>
    <row r="21" spans="1:6">
      <c r="A21" s="1" t="s">
        <v>33</v>
      </c>
      <c r="B21" s="1" t="s">
        <v>30</v>
      </c>
      <c r="C21" s="1" t="str">
        <f>TEXT("F18001001087","00000")</f>
        <v>F18001001087</v>
      </c>
      <c r="D21" s="1" t="s">
        <v>1564</v>
      </c>
      <c r="E21" s="1">
        <v>9439257566</v>
      </c>
      <c r="F21" s="1">
        <v>637</v>
      </c>
    </row>
    <row r="22" spans="1:6">
      <c r="A22" s="1" t="s">
        <v>1316</v>
      </c>
      <c r="B22" s="1" t="s">
        <v>30</v>
      </c>
      <c r="C22" s="1" t="str">
        <f>TEXT("F18116001008","00000")</f>
        <v>F18116001008</v>
      </c>
      <c r="D22" s="1" t="s">
        <v>1565</v>
      </c>
      <c r="E22" s="1">
        <v>8455029949</v>
      </c>
      <c r="F22" s="1">
        <v>636</v>
      </c>
    </row>
    <row r="23" spans="1:6">
      <c r="A23" s="1" t="s">
        <v>477</v>
      </c>
      <c r="B23" s="1" t="s">
        <v>30</v>
      </c>
      <c r="C23" s="1" t="str">
        <f>TEXT("F18014001006","00000")</f>
        <v>F18014001006</v>
      </c>
      <c r="D23" s="1" t="s">
        <v>1566</v>
      </c>
      <c r="E23" s="1">
        <v>9861446581</v>
      </c>
      <c r="F23" s="1">
        <v>635</v>
      </c>
    </row>
    <row r="24" spans="1:6">
      <c r="A24" s="1" t="s">
        <v>1133</v>
      </c>
      <c r="B24" s="1" t="s">
        <v>30</v>
      </c>
      <c r="C24" s="1" t="str">
        <f>TEXT("F18154001032","00000")</f>
        <v>F18154001032</v>
      </c>
      <c r="D24" s="1" t="s">
        <v>1567</v>
      </c>
      <c r="E24" s="1">
        <v>7894077132</v>
      </c>
      <c r="F24" s="1">
        <v>633</v>
      </c>
    </row>
    <row r="25" spans="1:6">
      <c r="A25" s="1" t="s">
        <v>29</v>
      </c>
      <c r="B25" s="1" t="s">
        <v>30</v>
      </c>
      <c r="C25" s="1" t="str">
        <f>TEXT("F18060001026","00000")</f>
        <v>F18060001026</v>
      </c>
      <c r="D25" s="1" t="s">
        <v>1568</v>
      </c>
      <c r="E25" s="1">
        <v>8658152788</v>
      </c>
      <c r="F25" s="1">
        <v>632</v>
      </c>
    </row>
    <row r="26" spans="1:6">
      <c r="A26" s="1" t="s">
        <v>274</v>
      </c>
      <c r="B26" s="1" t="s">
        <v>30</v>
      </c>
      <c r="C26" s="1" t="str">
        <f>TEXT("F18126001001","00000")</f>
        <v>F18126001001</v>
      </c>
      <c r="D26" s="1" t="s">
        <v>1569</v>
      </c>
      <c r="E26" s="1">
        <v>9668529121</v>
      </c>
      <c r="F26" s="1">
        <v>632</v>
      </c>
    </row>
    <row r="27" spans="1:6">
      <c r="A27" s="1" t="s">
        <v>1492</v>
      </c>
      <c r="B27" s="1" t="s">
        <v>30</v>
      </c>
      <c r="C27" s="1" t="str">
        <f>TEXT("F18068001024","00000")</f>
        <v>F18068001024</v>
      </c>
      <c r="D27" s="1" t="s">
        <v>1570</v>
      </c>
      <c r="E27" s="1">
        <v>8895180804</v>
      </c>
      <c r="F27" s="1">
        <v>631</v>
      </c>
    </row>
    <row r="28" spans="1:6">
      <c r="A28" s="1" t="s">
        <v>123</v>
      </c>
      <c r="B28" s="1" t="s">
        <v>30</v>
      </c>
      <c r="C28" s="1" t="str">
        <f>TEXT("F18062001001","00000")</f>
        <v>F18062001001</v>
      </c>
      <c r="D28" s="1" t="s">
        <v>1571</v>
      </c>
      <c r="E28" s="1">
        <v>7894099350</v>
      </c>
      <c r="F28" s="1">
        <v>630</v>
      </c>
    </row>
    <row r="29" spans="1:6">
      <c r="A29" s="1" t="s">
        <v>745</v>
      </c>
      <c r="B29" s="1" t="s">
        <v>30</v>
      </c>
      <c r="C29" s="1" t="str">
        <f>TEXT("F18011001042","00000")</f>
        <v>F18011001042</v>
      </c>
      <c r="D29" s="1" t="s">
        <v>1572</v>
      </c>
      <c r="E29" s="1">
        <v>9438200247</v>
      </c>
      <c r="F29" s="1">
        <v>628</v>
      </c>
    </row>
    <row r="30" spans="1:6">
      <c r="A30" s="1" t="s">
        <v>33</v>
      </c>
      <c r="B30" s="1" t="s">
        <v>30</v>
      </c>
      <c r="C30" s="1" t="str">
        <f>TEXT("F18001001123","00000")</f>
        <v>F18001001123</v>
      </c>
      <c r="D30" s="1" t="s">
        <v>1573</v>
      </c>
      <c r="E30" s="1">
        <v>9937898453</v>
      </c>
      <c r="F30" s="1">
        <v>627</v>
      </c>
    </row>
    <row r="31" spans="1:6">
      <c r="A31" s="1" t="s">
        <v>477</v>
      </c>
      <c r="B31" s="1" t="s">
        <v>30</v>
      </c>
      <c r="C31" s="1" t="str">
        <f>TEXT("F18014003025","00000")</f>
        <v>F18014003025</v>
      </c>
      <c r="D31" s="1" t="s">
        <v>1574</v>
      </c>
      <c r="E31" s="1">
        <v>9556493467</v>
      </c>
      <c r="F31" s="1">
        <v>626</v>
      </c>
    </row>
    <row r="32" spans="1:6">
      <c r="A32" s="1" t="s">
        <v>52</v>
      </c>
      <c r="B32" s="1" t="s">
        <v>30</v>
      </c>
      <c r="C32" s="1" t="str">
        <f>TEXT("F18026001059","00000")</f>
        <v>F18026001059</v>
      </c>
      <c r="D32" s="1" t="s">
        <v>1575</v>
      </c>
      <c r="E32" s="1">
        <v>9437403856</v>
      </c>
      <c r="F32" s="1">
        <v>626</v>
      </c>
    </row>
    <row r="33" spans="1:6">
      <c r="A33" s="1" t="s">
        <v>274</v>
      </c>
      <c r="B33" s="1" t="s">
        <v>30</v>
      </c>
      <c r="C33" s="1" t="str">
        <f>TEXT("F18126001052","00000")</f>
        <v>F18126001052</v>
      </c>
      <c r="D33" s="1" t="s">
        <v>1576</v>
      </c>
      <c r="E33" s="1">
        <v>9090219547</v>
      </c>
      <c r="F33" s="1">
        <v>626</v>
      </c>
    </row>
    <row r="34" spans="1:6">
      <c r="A34" s="1" t="s">
        <v>217</v>
      </c>
      <c r="B34" s="1" t="s">
        <v>30</v>
      </c>
      <c r="C34" s="1" t="str">
        <f>TEXT("F18012001024","00000")</f>
        <v>F18012001024</v>
      </c>
      <c r="D34" s="1" t="s">
        <v>1577</v>
      </c>
      <c r="E34" s="1">
        <v>8480418881</v>
      </c>
      <c r="F34" s="1">
        <v>623</v>
      </c>
    </row>
    <row r="35" spans="1:6">
      <c r="A35" s="1" t="s">
        <v>322</v>
      </c>
      <c r="B35" s="1" t="s">
        <v>30</v>
      </c>
      <c r="C35" s="1" t="str">
        <f>TEXT("F18024001037","00000")</f>
        <v>F18024001037</v>
      </c>
      <c r="D35" s="1" t="s">
        <v>1578</v>
      </c>
      <c r="E35" s="1">
        <v>9437440901</v>
      </c>
      <c r="F35" s="1">
        <v>623</v>
      </c>
    </row>
    <row r="36" spans="1:6">
      <c r="A36" s="1" t="s">
        <v>207</v>
      </c>
      <c r="B36" s="1" t="s">
        <v>30</v>
      </c>
      <c r="C36" s="1" t="str">
        <f>TEXT("F18096001015","00000")</f>
        <v>F18096001015</v>
      </c>
      <c r="D36" s="1" t="s">
        <v>1579</v>
      </c>
      <c r="E36" s="1">
        <v>9348458517</v>
      </c>
      <c r="F36" s="1">
        <v>623</v>
      </c>
    </row>
    <row r="37" spans="1:6">
      <c r="A37" s="1" t="s">
        <v>274</v>
      </c>
      <c r="B37" s="1" t="s">
        <v>30</v>
      </c>
      <c r="C37" s="1" t="str">
        <f>TEXT("F18126001025","00000")</f>
        <v>F18126001025</v>
      </c>
      <c r="D37" s="1" t="s">
        <v>1580</v>
      </c>
      <c r="E37" s="1">
        <v>8763697711</v>
      </c>
      <c r="F37" s="1">
        <v>623</v>
      </c>
    </row>
    <row r="38" spans="1:6">
      <c r="A38" s="1" t="s">
        <v>583</v>
      </c>
      <c r="B38" s="1" t="s">
        <v>30</v>
      </c>
      <c r="C38" s="1" t="str">
        <f>TEXT("F18055001021","00000")</f>
        <v>F18055001021</v>
      </c>
      <c r="D38" s="1" t="s">
        <v>1581</v>
      </c>
      <c r="E38" s="1">
        <v>7749921014</v>
      </c>
      <c r="F38" s="1">
        <v>621</v>
      </c>
    </row>
    <row r="39" spans="1:6">
      <c r="A39" s="1" t="s">
        <v>274</v>
      </c>
      <c r="B39" s="1" t="s">
        <v>30</v>
      </c>
      <c r="C39" s="1" t="str">
        <f>TEXT("F18126001034","00000")</f>
        <v>F18126001034</v>
      </c>
      <c r="D39" s="1" t="s">
        <v>1582</v>
      </c>
      <c r="E39" s="1">
        <v>9439697031</v>
      </c>
      <c r="F39" s="1">
        <v>620</v>
      </c>
    </row>
    <row r="40" spans="1:6">
      <c r="A40" s="1" t="s">
        <v>29</v>
      </c>
      <c r="B40" s="1" t="s">
        <v>30</v>
      </c>
      <c r="C40" s="1" t="str">
        <f>TEXT("F18060001051","00000")</f>
        <v>F18060001051</v>
      </c>
      <c r="D40" s="1" t="s">
        <v>1583</v>
      </c>
      <c r="E40" s="1">
        <v>9178083237</v>
      </c>
      <c r="F40" s="1">
        <v>619</v>
      </c>
    </row>
    <row r="41" spans="1:6">
      <c r="A41" s="1" t="s">
        <v>978</v>
      </c>
      <c r="B41" s="1" t="s">
        <v>30</v>
      </c>
      <c r="C41" s="1" t="str">
        <f>TEXT("F18122001004","00000")</f>
        <v>F18122001004</v>
      </c>
      <c r="D41" s="1" t="s">
        <v>1584</v>
      </c>
      <c r="E41" s="1">
        <v>8144093476</v>
      </c>
      <c r="F41" s="1">
        <v>619</v>
      </c>
    </row>
    <row r="42" spans="1:6">
      <c r="A42" s="1" t="s">
        <v>770</v>
      </c>
      <c r="B42" s="1" t="s">
        <v>30</v>
      </c>
      <c r="C42" s="1" t="str">
        <f>TEXT("F18078001035","00000")</f>
        <v>F18078001035</v>
      </c>
      <c r="D42" s="1" t="s">
        <v>1585</v>
      </c>
      <c r="E42" s="1">
        <v>7978027441</v>
      </c>
      <c r="F42" s="1">
        <v>617</v>
      </c>
    </row>
    <row r="43" spans="1:6">
      <c r="A43" s="1" t="s">
        <v>1586</v>
      </c>
      <c r="B43" s="1" t="s">
        <v>30</v>
      </c>
      <c r="C43" s="1" t="str">
        <f>TEXT("L19113001002","00000")</f>
        <v>L19113001002</v>
      </c>
      <c r="D43" s="1" t="s">
        <v>1587</v>
      </c>
      <c r="E43" s="1">
        <v>9583300450</v>
      </c>
      <c r="F43" s="1">
        <v>617</v>
      </c>
    </row>
    <row r="44" spans="1:6">
      <c r="A44" s="1" t="s">
        <v>78</v>
      </c>
      <c r="B44" s="1" t="s">
        <v>30</v>
      </c>
      <c r="C44" s="1" t="str">
        <f>TEXT("F18063001011","00000")</f>
        <v>F18063001011</v>
      </c>
      <c r="D44" s="1" t="s">
        <v>1588</v>
      </c>
      <c r="E44" s="1">
        <v>7008021362</v>
      </c>
      <c r="F44" s="1">
        <v>616</v>
      </c>
    </row>
    <row r="45" spans="1:6">
      <c r="A45" s="1" t="s">
        <v>277</v>
      </c>
      <c r="B45" s="1" t="s">
        <v>30</v>
      </c>
      <c r="C45" s="1" t="str">
        <f>TEXT("F18066001031","00000")</f>
        <v>F18066001031</v>
      </c>
      <c r="D45" s="1" t="s">
        <v>1589</v>
      </c>
      <c r="E45" s="1">
        <v>8249827323</v>
      </c>
      <c r="F45" s="1">
        <v>616</v>
      </c>
    </row>
    <row r="46" spans="1:6">
      <c r="A46" s="1" t="s">
        <v>55</v>
      </c>
      <c r="B46" s="1" t="s">
        <v>30</v>
      </c>
      <c r="C46" s="1" t="str">
        <f>TEXT("F18008001018","00000")</f>
        <v>F18008001018</v>
      </c>
      <c r="D46" s="1" t="s">
        <v>1590</v>
      </c>
      <c r="E46" s="1">
        <v>8658934278</v>
      </c>
      <c r="F46" s="1">
        <v>615</v>
      </c>
    </row>
    <row r="47" spans="1:6">
      <c r="A47" s="1" t="s">
        <v>448</v>
      </c>
      <c r="B47" s="1" t="s">
        <v>30</v>
      </c>
      <c r="C47" s="1" t="str">
        <f>TEXT("F18074001016","00000")</f>
        <v>F18074001016</v>
      </c>
      <c r="D47" s="1" t="s">
        <v>1591</v>
      </c>
      <c r="E47" s="1">
        <v>9090338183</v>
      </c>
      <c r="F47" s="1">
        <v>615</v>
      </c>
    </row>
    <row r="48" spans="1:6">
      <c r="A48" s="1" t="s">
        <v>1586</v>
      </c>
      <c r="B48" s="1" t="s">
        <v>30</v>
      </c>
      <c r="C48" s="1" t="str">
        <f>TEXT("F18113001006","00000")</f>
        <v>F18113001006</v>
      </c>
      <c r="D48" s="1" t="s">
        <v>1592</v>
      </c>
      <c r="E48" s="1">
        <v>9438061108</v>
      </c>
      <c r="F48" s="1">
        <v>614</v>
      </c>
    </row>
    <row r="49" spans="1:6">
      <c r="A49" s="1" t="s">
        <v>1178</v>
      </c>
      <c r="B49" s="1" t="s">
        <v>30</v>
      </c>
      <c r="C49" s="1" t="str">
        <f>TEXT("F18165001053","00000")</f>
        <v>F18165001053</v>
      </c>
      <c r="D49" s="1" t="s">
        <v>1593</v>
      </c>
      <c r="E49" s="1">
        <v>7873879229</v>
      </c>
      <c r="F49" s="1">
        <v>614</v>
      </c>
    </row>
    <row r="50" spans="1:6">
      <c r="A50" s="1" t="s">
        <v>123</v>
      </c>
      <c r="B50" s="1" t="s">
        <v>30</v>
      </c>
      <c r="C50" s="1" t="str">
        <f>TEXT("F18062001057","00000")</f>
        <v>F18062001057</v>
      </c>
      <c r="D50" s="1" t="s">
        <v>1594</v>
      </c>
      <c r="E50" s="1">
        <v>9337350831</v>
      </c>
      <c r="F50" s="1">
        <v>613</v>
      </c>
    </row>
    <row r="51" spans="1:6">
      <c r="A51" s="1" t="s">
        <v>875</v>
      </c>
      <c r="B51" s="1" t="s">
        <v>30</v>
      </c>
      <c r="C51" s="1" t="str">
        <f>TEXT("F18152001034","00000")</f>
        <v>F18152001034</v>
      </c>
      <c r="D51" s="1" t="s">
        <v>1595</v>
      </c>
      <c r="E51" s="1">
        <v>9853890901</v>
      </c>
      <c r="F51" s="1">
        <v>612</v>
      </c>
    </row>
    <row r="52" spans="1:6">
      <c r="A52" s="1" t="s">
        <v>448</v>
      </c>
      <c r="B52" s="1" t="s">
        <v>30</v>
      </c>
      <c r="C52" s="1" t="str">
        <f>TEXT("F18074001011","00000")</f>
        <v>F18074001011</v>
      </c>
      <c r="D52" s="1" t="s">
        <v>1596</v>
      </c>
      <c r="E52" s="1">
        <v>8895709573</v>
      </c>
      <c r="F52" s="1">
        <v>610</v>
      </c>
    </row>
    <row r="53" spans="1:6">
      <c r="A53" s="1" t="s">
        <v>40</v>
      </c>
      <c r="B53" s="1" t="s">
        <v>30</v>
      </c>
      <c r="C53" s="1" t="str">
        <f>TEXT("L19044001001","00000")</f>
        <v>L19044001001</v>
      </c>
      <c r="D53" s="1" t="s">
        <v>1597</v>
      </c>
      <c r="E53" s="1">
        <v>9938459972</v>
      </c>
      <c r="F53" s="1">
        <v>610</v>
      </c>
    </row>
    <row r="54" spans="1:6">
      <c r="A54" s="1" t="s">
        <v>244</v>
      </c>
      <c r="B54" s="1" t="s">
        <v>30</v>
      </c>
      <c r="C54" s="1" t="str">
        <f>TEXT("L19155001003","00000")</f>
        <v>L19155001003</v>
      </c>
      <c r="D54" s="1" t="s">
        <v>1598</v>
      </c>
      <c r="E54" s="1">
        <v>8480917720</v>
      </c>
      <c r="F54" s="1">
        <v>610</v>
      </c>
    </row>
    <row r="55" spans="1:6">
      <c r="A55" s="1" t="s">
        <v>20</v>
      </c>
      <c r="B55" s="1" t="s">
        <v>30</v>
      </c>
      <c r="C55" s="1" t="str">
        <f>TEXT("F18003001039","00000")</f>
        <v>F18003001039</v>
      </c>
      <c r="D55" s="1" t="s">
        <v>1599</v>
      </c>
      <c r="E55" s="1">
        <v>7978997887</v>
      </c>
      <c r="F55" s="1">
        <v>609</v>
      </c>
    </row>
    <row r="56" spans="1:6">
      <c r="A56" s="1" t="s">
        <v>29</v>
      </c>
      <c r="B56" s="1" t="s">
        <v>30</v>
      </c>
      <c r="C56" s="1" t="str">
        <f>TEXT("F18060001061","00000")</f>
        <v>F18060001061</v>
      </c>
      <c r="D56" s="1" t="s">
        <v>1600</v>
      </c>
      <c r="E56" s="1">
        <v>8018599844</v>
      </c>
      <c r="F56" s="1">
        <v>609</v>
      </c>
    </row>
    <row r="57" spans="1:6">
      <c r="A57" s="1" t="s">
        <v>422</v>
      </c>
      <c r="B57" s="1" t="s">
        <v>30</v>
      </c>
      <c r="C57" s="1" t="str">
        <f>TEXT("F18091001008","00000")</f>
        <v>F18091001008</v>
      </c>
      <c r="D57" s="1" t="s">
        <v>1601</v>
      </c>
      <c r="E57" s="1">
        <v>9439572638</v>
      </c>
      <c r="F57" s="1">
        <v>608</v>
      </c>
    </row>
    <row r="58" spans="1:6">
      <c r="A58" s="1" t="s">
        <v>274</v>
      </c>
      <c r="B58" s="1" t="s">
        <v>30</v>
      </c>
      <c r="C58" s="1" t="str">
        <f>TEXT("F18126001003","00000")</f>
        <v>F18126001003</v>
      </c>
      <c r="D58" s="1" t="s">
        <v>1602</v>
      </c>
      <c r="E58" s="1">
        <v>7008339081</v>
      </c>
      <c r="F58" s="1">
        <v>608</v>
      </c>
    </row>
    <row r="59" spans="1:6">
      <c r="A59" s="1" t="s">
        <v>274</v>
      </c>
      <c r="B59" s="1" t="s">
        <v>30</v>
      </c>
      <c r="C59" s="1" t="str">
        <f>TEXT("F18126001060","00000")</f>
        <v>F18126001060</v>
      </c>
      <c r="D59" s="1" t="s">
        <v>1603</v>
      </c>
      <c r="E59" s="1">
        <v>9337914088</v>
      </c>
      <c r="F59" s="1">
        <v>608</v>
      </c>
    </row>
    <row r="60" spans="1:6">
      <c r="A60" s="1" t="s">
        <v>515</v>
      </c>
      <c r="B60" s="1" t="s">
        <v>30</v>
      </c>
      <c r="C60" s="1" t="str">
        <f>TEXT("F18132001011","00000")</f>
        <v>F18132001011</v>
      </c>
      <c r="D60" s="1" t="s">
        <v>1604</v>
      </c>
      <c r="E60" s="1">
        <v>9438671656</v>
      </c>
      <c r="F60" s="1">
        <v>608</v>
      </c>
    </row>
    <row r="61" spans="1:6">
      <c r="A61" s="1" t="s">
        <v>1047</v>
      </c>
      <c r="B61" s="1" t="s">
        <v>30</v>
      </c>
      <c r="C61" s="1" t="str">
        <f>TEXT("F18158001015","00000")</f>
        <v>F18158001015</v>
      </c>
      <c r="D61" s="1" t="s">
        <v>1605</v>
      </c>
      <c r="E61" s="1">
        <v>9861733899</v>
      </c>
      <c r="F61" s="1">
        <v>608</v>
      </c>
    </row>
    <row r="62" spans="1:6">
      <c r="A62" s="1" t="s">
        <v>47</v>
      </c>
      <c r="B62" s="1" t="s">
        <v>30</v>
      </c>
      <c r="C62" s="1" t="str">
        <f>TEXT("F18070001007","00000")</f>
        <v>F18070001007</v>
      </c>
      <c r="D62" s="1" t="s">
        <v>22</v>
      </c>
      <c r="E62" s="1">
        <v>9040008148</v>
      </c>
      <c r="F62" s="1">
        <v>607</v>
      </c>
    </row>
    <row r="63" spans="1:6">
      <c r="A63" s="1" t="s">
        <v>47</v>
      </c>
      <c r="B63" s="1" t="s">
        <v>30</v>
      </c>
      <c r="C63" s="1" t="str">
        <f>TEXT("F18070001042","00000")</f>
        <v>F18070001042</v>
      </c>
      <c r="D63" s="1" t="s">
        <v>1606</v>
      </c>
      <c r="E63" s="1">
        <v>8480910462</v>
      </c>
      <c r="F63" s="1">
        <v>607</v>
      </c>
    </row>
    <row r="64" spans="1:6">
      <c r="A64" s="1" t="s">
        <v>978</v>
      </c>
      <c r="B64" s="1" t="s">
        <v>30</v>
      </c>
      <c r="C64" s="1" t="str">
        <f>TEXT("F18122001044","00000")</f>
        <v>F18122001044</v>
      </c>
      <c r="D64" s="1" t="s">
        <v>1607</v>
      </c>
      <c r="E64" s="1">
        <v>9556255854</v>
      </c>
      <c r="F64" s="1">
        <v>607</v>
      </c>
    </row>
    <row r="65" spans="1:6">
      <c r="A65" s="1" t="s">
        <v>16</v>
      </c>
      <c r="B65" s="1" t="s">
        <v>30</v>
      </c>
      <c r="C65" s="1" t="str">
        <f>TEXT("L19013001002","00000")</f>
        <v>L19013001002</v>
      </c>
      <c r="D65" s="1" t="s">
        <v>1608</v>
      </c>
      <c r="E65" s="1">
        <v>7205168044</v>
      </c>
      <c r="F65" s="1">
        <v>607</v>
      </c>
    </row>
    <row r="66" spans="1:6">
      <c r="A66" s="1" t="s">
        <v>217</v>
      </c>
      <c r="B66" s="1" t="s">
        <v>30</v>
      </c>
      <c r="C66" s="1" t="str">
        <f>TEXT("F18012001035","00000")</f>
        <v>F18012001035</v>
      </c>
      <c r="D66" s="1" t="s">
        <v>1609</v>
      </c>
      <c r="E66" s="1">
        <v>7377886825</v>
      </c>
      <c r="F66" s="1">
        <v>606</v>
      </c>
    </row>
    <row r="67" spans="1:6">
      <c r="A67" s="1" t="s">
        <v>1113</v>
      </c>
      <c r="B67" s="1" t="s">
        <v>30</v>
      </c>
      <c r="C67" s="1" t="str">
        <f>TEXT("F18135001021","00000")</f>
        <v>F18135001021</v>
      </c>
      <c r="D67" s="1" t="s">
        <v>1610</v>
      </c>
      <c r="E67" s="1">
        <v>8249232673</v>
      </c>
      <c r="F67" s="1">
        <v>606</v>
      </c>
    </row>
    <row r="68" spans="1:6">
      <c r="A68" s="1" t="s">
        <v>123</v>
      </c>
      <c r="B68" s="1" t="s">
        <v>30</v>
      </c>
      <c r="C68" s="1" t="str">
        <f>TEXT("F18062001085","00000")</f>
        <v>F18062001085</v>
      </c>
      <c r="D68" s="1" t="s">
        <v>1611</v>
      </c>
      <c r="E68" s="1">
        <v>9629781954</v>
      </c>
      <c r="F68" s="1">
        <v>605</v>
      </c>
    </row>
    <row r="69" spans="1:6">
      <c r="A69" s="1" t="s">
        <v>277</v>
      </c>
      <c r="B69" s="1" t="s">
        <v>30</v>
      </c>
      <c r="C69" s="1" t="str">
        <f>TEXT("F18066001076","00000")</f>
        <v>F18066001076</v>
      </c>
      <c r="D69" s="1" t="s">
        <v>1612</v>
      </c>
      <c r="E69" s="1">
        <v>9777686748</v>
      </c>
      <c r="F69" s="1">
        <v>605</v>
      </c>
    </row>
    <row r="70" spans="1:6">
      <c r="A70" s="1" t="s">
        <v>448</v>
      </c>
      <c r="B70" s="1" t="s">
        <v>30</v>
      </c>
      <c r="C70" s="1" t="str">
        <f>TEXT("F18074001015","00000")</f>
        <v>F18074001015</v>
      </c>
      <c r="D70" s="1" t="s">
        <v>1613</v>
      </c>
      <c r="E70" s="1">
        <v>9338024760</v>
      </c>
      <c r="F70" s="1">
        <v>605</v>
      </c>
    </row>
    <row r="71" spans="1:6">
      <c r="A71" s="1" t="s">
        <v>16</v>
      </c>
      <c r="B71" s="1" t="s">
        <v>30</v>
      </c>
      <c r="C71" s="1" t="str">
        <f>TEXT("F18013001017","00000")</f>
        <v>F18013001017</v>
      </c>
      <c r="D71" s="1" t="s">
        <v>1614</v>
      </c>
      <c r="E71" s="1">
        <v>9938054455</v>
      </c>
      <c r="F71" s="1">
        <v>604</v>
      </c>
    </row>
    <row r="72" spans="1:6">
      <c r="A72" s="1" t="s">
        <v>123</v>
      </c>
      <c r="B72" s="1" t="s">
        <v>30</v>
      </c>
      <c r="C72" s="1" t="str">
        <f>TEXT("F18062001072","00000")</f>
        <v>F18062001072</v>
      </c>
      <c r="D72" s="1" t="s">
        <v>1615</v>
      </c>
      <c r="E72" s="1">
        <v>9348862399</v>
      </c>
      <c r="F72" s="1">
        <v>604</v>
      </c>
    </row>
    <row r="73" spans="1:6">
      <c r="A73" s="1" t="s">
        <v>955</v>
      </c>
      <c r="B73" s="1" t="s">
        <v>30</v>
      </c>
      <c r="C73" s="1" t="str">
        <f>TEXT("L19029001002","00000")</f>
        <v>L19029001002</v>
      </c>
      <c r="D73" s="1" t="s">
        <v>1616</v>
      </c>
      <c r="E73" s="1">
        <v>9437232072</v>
      </c>
      <c r="F73" s="1">
        <v>604</v>
      </c>
    </row>
    <row r="74" spans="1:6">
      <c r="A74" s="1" t="s">
        <v>1586</v>
      </c>
      <c r="B74" s="1" t="s">
        <v>30</v>
      </c>
      <c r="C74" s="1" t="str">
        <f>TEXT("L19113001001","00000")</f>
        <v>L19113001001</v>
      </c>
      <c r="D74" s="1" t="s">
        <v>1617</v>
      </c>
      <c r="E74" s="1">
        <v>7735877756</v>
      </c>
      <c r="F74" s="1">
        <v>604</v>
      </c>
    </row>
    <row r="75" spans="1:6">
      <c r="A75" s="1" t="s">
        <v>6</v>
      </c>
      <c r="B75" s="1" t="s">
        <v>30</v>
      </c>
      <c r="C75" s="1" t="str">
        <f>TEXT("F18018001034","00000")</f>
        <v>F18018001034</v>
      </c>
      <c r="D75" s="1" t="s">
        <v>1618</v>
      </c>
      <c r="E75" s="1">
        <v>8917487064</v>
      </c>
      <c r="F75" s="1">
        <v>603</v>
      </c>
    </row>
    <row r="76" spans="1:6">
      <c r="A76" s="1" t="s">
        <v>133</v>
      </c>
      <c r="B76" s="1" t="s">
        <v>30</v>
      </c>
      <c r="C76" s="1" t="str">
        <f>TEXT("F18048001030","00000")</f>
        <v>F18048001030</v>
      </c>
      <c r="D76" s="1" t="s">
        <v>1619</v>
      </c>
      <c r="E76" s="1">
        <v>9938304956</v>
      </c>
      <c r="F76" s="1">
        <v>603</v>
      </c>
    </row>
    <row r="77" spans="1:6">
      <c r="A77" s="1" t="s">
        <v>47</v>
      </c>
      <c r="B77" s="1" t="s">
        <v>30</v>
      </c>
      <c r="C77" s="1" t="str">
        <f>TEXT("F18070001037","00000")</f>
        <v>F18070001037</v>
      </c>
      <c r="D77" s="1" t="s">
        <v>1620</v>
      </c>
      <c r="E77" s="1">
        <v>8457810423</v>
      </c>
      <c r="F77" s="1">
        <v>603</v>
      </c>
    </row>
    <row r="78" spans="1:6">
      <c r="A78" s="1" t="s">
        <v>402</v>
      </c>
      <c r="B78" s="1" t="s">
        <v>30</v>
      </c>
      <c r="C78" s="1" t="str">
        <f>TEXT("F18072001028","00000")</f>
        <v>F18072001028</v>
      </c>
      <c r="D78" s="1" t="s">
        <v>1621</v>
      </c>
      <c r="E78" s="1">
        <v>7077235034</v>
      </c>
      <c r="F78" s="1">
        <v>603</v>
      </c>
    </row>
    <row r="79" spans="1:6">
      <c r="A79" s="1" t="s">
        <v>33</v>
      </c>
      <c r="B79" s="1" t="s">
        <v>30</v>
      </c>
      <c r="C79" s="1" t="str">
        <f>TEXT("F18001001023","00000")</f>
        <v>F18001001023</v>
      </c>
      <c r="D79" s="1" t="s">
        <v>1622</v>
      </c>
      <c r="E79" s="1">
        <v>9937949197</v>
      </c>
      <c r="F79" s="1">
        <v>602</v>
      </c>
    </row>
    <row r="80" spans="1:6">
      <c r="A80" s="1" t="s">
        <v>33</v>
      </c>
      <c r="B80" s="1" t="s">
        <v>30</v>
      </c>
      <c r="C80" s="1" t="str">
        <f>TEXT("F18001001068","00000")</f>
        <v>F18001001068</v>
      </c>
      <c r="D80" s="1" t="s">
        <v>1623</v>
      </c>
      <c r="E80" s="1">
        <v>8018993028</v>
      </c>
      <c r="F80" s="1">
        <v>602</v>
      </c>
    </row>
    <row r="81" spans="1:6">
      <c r="A81" s="1" t="s">
        <v>130</v>
      </c>
      <c r="B81" s="1" t="s">
        <v>30</v>
      </c>
      <c r="C81" s="1" t="str">
        <f>TEXT("F18032001009","00000")</f>
        <v>F18032001009</v>
      </c>
      <c r="D81" s="1" t="s">
        <v>1624</v>
      </c>
      <c r="E81" s="1">
        <v>7606953939</v>
      </c>
      <c r="F81" s="1">
        <v>602</v>
      </c>
    </row>
    <row r="82" spans="1:6">
      <c r="A82" s="1" t="s">
        <v>123</v>
      </c>
      <c r="B82" s="1" t="s">
        <v>30</v>
      </c>
      <c r="C82" s="1" t="str">
        <f>TEXT("F18062001112","00000")</f>
        <v>F18062001112</v>
      </c>
      <c r="D82" s="1" t="s">
        <v>1625</v>
      </c>
      <c r="E82" s="1">
        <v>9237970343</v>
      </c>
      <c r="F82" s="1">
        <v>602</v>
      </c>
    </row>
    <row r="83" spans="1:6">
      <c r="A83" s="1" t="s">
        <v>1235</v>
      </c>
      <c r="B83" s="1" t="s">
        <v>30</v>
      </c>
      <c r="C83" s="1" t="str">
        <f>TEXT("F18037001045","00000")</f>
        <v>F18037001045</v>
      </c>
      <c r="D83" s="1" t="s">
        <v>1626</v>
      </c>
      <c r="E83" s="1">
        <v>9937588263</v>
      </c>
      <c r="F83" s="1">
        <v>601</v>
      </c>
    </row>
    <row r="84" spans="1:6">
      <c r="A84" s="1" t="s">
        <v>40</v>
      </c>
      <c r="B84" s="1" t="s">
        <v>30</v>
      </c>
      <c r="C84" s="1" t="str">
        <f>TEXT("F18044001021","00000")</f>
        <v>F18044001021</v>
      </c>
      <c r="D84" s="1" t="s">
        <v>1627</v>
      </c>
      <c r="E84" s="1">
        <v>8847852187</v>
      </c>
      <c r="F84" s="1">
        <v>601</v>
      </c>
    </row>
    <row r="85" spans="1:6">
      <c r="A85" s="1" t="s">
        <v>78</v>
      </c>
      <c r="B85" s="1" t="s">
        <v>30</v>
      </c>
      <c r="C85" s="1" t="str">
        <f>TEXT("F18063001059","00000")</f>
        <v>F18063001059</v>
      </c>
      <c r="D85" s="1" t="s">
        <v>1628</v>
      </c>
      <c r="E85" s="1">
        <v>7377654862</v>
      </c>
      <c r="F85" s="1">
        <v>601</v>
      </c>
    </row>
    <row r="86" spans="1:6">
      <c r="A86" s="1" t="s">
        <v>587</v>
      </c>
      <c r="B86" s="1" t="s">
        <v>30</v>
      </c>
      <c r="C86" s="1" t="str">
        <f>TEXT("F18076001050","00000")</f>
        <v>F18076001050</v>
      </c>
      <c r="D86" s="1" t="s">
        <v>1629</v>
      </c>
      <c r="E86" s="1">
        <v>8895929556</v>
      </c>
      <c r="F86" s="1">
        <v>601</v>
      </c>
    </row>
    <row r="87" spans="1:6">
      <c r="A87" s="1" t="s">
        <v>33</v>
      </c>
      <c r="B87" s="1" t="s">
        <v>30</v>
      </c>
      <c r="C87" s="1" t="str">
        <f>TEXT("F18001001091","00000")</f>
        <v>F18001001091</v>
      </c>
      <c r="D87" s="1" t="s">
        <v>1630</v>
      </c>
      <c r="E87" s="1">
        <v>9556750424</v>
      </c>
      <c r="F87" s="1">
        <v>600</v>
      </c>
    </row>
    <row r="88" spans="1:6">
      <c r="A88" s="1" t="s">
        <v>217</v>
      </c>
      <c r="B88" s="1" t="s">
        <v>30</v>
      </c>
      <c r="C88" s="1" t="str">
        <f>TEXT("F18012001057","00000")</f>
        <v>F18012001057</v>
      </c>
      <c r="D88" s="1" t="s">
        <v>1631</v>
      </c>
      <c r="E88" s="1">
        <v>7992808851</v>
      </c>
      <c r="F88" s="1">
        <v>600</v>
      </c>
    </row>
    <row r="89" spans="1:6">
      <c r="A89" s="1" t="s">
        <v>130</v>
      </c>
      <c r="B89" s="1" t="s">
        <v>30</v>
      </c>
      <c r="C89" s="1" t="str">
        <f>TEXT("F18032001035","00000")</f>
        <v>F18032001035</v>
      </c>
      <c r="D89" s="1" t="s">
        <v>1632</v>
      </c>
      <c r="E89" s="1">
        <v>9668096500</v>
      </c>
      <c r="F89" s="1">
        <v>600</v>
      </c>
    </row>
    <row r="90" spans="1:6">
      <c r="A90" s="1" t="s">
        <v>606</v>
      </c>
      <c r="B90" s="1" t="s">
        <v>30</v>
      </c>
      <c r="C90" s="1" t="str">
        <f>TEXT("F18067001019","00000")</f>
        <v>F18067001019</v>
      </c>
      <c r="D90" s="1" t="s">
        <v>1633</v>
      </c>
      <c r="E90" s="1">
        <v>8019868444</v>
      </c>
      <c r="F90" s="1">
        <v>600</v>
      </c>
    </row>
    <row r="91" spans="1:6">
      <c r="A91" s="1" t="s">
        <v>78</v>
      </c>
      <c r="B91" s="1" t="s">
        <v>30</v>
      </c>
      <c r="C91" s="1" t="str">
        <f>TEXT("F18063001054","00000")</f>
        <v>F18063001054</v>
      </c>
      <c r="D91" s="1" t="s">
        <v>1634</v>
      </c>
      <c r="E91" s="1">
        <v>7854824205</v>
      </c>
      <c r="F91" s="1">
        <v>599</v>
      </c>
    </row>
    <row r="92" spans="1:6">
      <c r="A92" s="1" t="s">
        <v>1506</v>
      </c>
      <c r="B92" s="1" t="s">
        <v>30</v>
      </c>
      <c r="C92" s="1" t="str">
        <f>TEXT("F18121001029","00000")</f>
        <v>F18121001029</v>
      </c>
      <c r="D92" s="1" t="s">
        <v>1635</v>
      </c>
      <c r="E92" s="1">
        <v>6372692268</v>
      </c>
      <c r="F92" s="1">
        <v>599</v>
      </c>
    </row>
    <row r="93" spans="1:6">
      <c r="A93" s="1" t="s">
        <v>1113</v>
      </c>
      <c r="B93" s="1" t="s">
        <v>30</v>
      </c>
      <c r="C93" s="1" t="str">
        <f>TEXT("F18135001019","00000")</f>
        <v>F18135001019</v>
      </c>
      <c r="D93" s="1" t="s">
        <v>1636</v>
      </c>
      <c r="E93" s="1">
        <v>8114310959</v>
      </c>
      <c r="F93" s="1">
        <v>599</v>
      </c>
    </row>
    <row r="94" spans="1:6">
      <c r="A94" s="1" t="s">
        <v>29</v>
      </c>
      <c r="B94" s="1" t="s">
        <v>30</v>
      </c>
      <c r="C94" s="1" t="str">
        <f>TEXT("F18060001037","00000")</f>
        <v>F18060001037</v>
      </c>
      <c r="D94" s="1" t="s">
        <v>1637</v>
      </c>
      <c r="E94" s="1">
        <v>9938547043</v>
      </c>
      <c r="F94" s="1">
        <v>598</v>
      </c>
    </row>
    <row r="95" spans="1:6">
      <c r="A95" s="1" t="s">
        <v>130</v>
      </c>
      <c r="B95" s="1" t="s">
        <v>30</v>
      </c>
      <c r="C95" s="1" t="str">
        <f>TEXT("F18032001015","00000")</f>
        <v>F18032001015</v>
      </c>
      <c r="D95" s="1" t="s">
        <v>1638</v>
      </c>
      <c r="E95" s="1">
        <v>7750815482</v>
      </c>
      <c r="F95" s="1">
        <v>597</v>
      </c>
    </row>
    <row r="96" spans="1:6">
      <c r="A96" s="1" t="s">
        <v>120</v>
      </c>
      <c r="B96" s="1" t="s">
        <v>30</v>
      </c>
      <c r="C96" s="1" t="str">
        <f>TEXT("F18061001015","00000")</f>
        <v>F18061001015</v>
      </c>
      <c r="D96" s="1" t="s">
        <v>1639</v>
      </c>
      <c r="E96" s="1">
        <v>7751093012</v>
      </c>
      <c r="F96" s="1">
        <v>597</v>
      </c>
    </row>
    <row r="97" spans="1:6">
      <c r="A97" s="1" t="s">
        <v>6</v>
      </c>
      <c r="B97" s="1" t="s">
        <v>30</v>
      </c>
      <c r="C97" s="1" t="str">
        <f>TEXT("F18018001101","00000")</f>
        <v>F18018001101</v>
      </c>
      <c r="D97" s="1" t="s">
        <v>1640</v>
      </c>
      <c r="E97" s="1">
        <v>9668816903</v>
      </c>
      <c r="F97" s="1">
        <v>596</v>
      </c>
    </row>
    <row r="98" spans="1:6">
      <c r="A98" s="1" t="s">
        <v>277</v>
      </c>
      <c r="B98" s="1" t="s">
        <v>30</v>
      </c>
      <c r="C98" s="1" t="str">
        <f>TEXT("F18066001063","00000")</f>
        <v>F18066001063</v>
      </c>
      <c r="D98" s="1" t="s">
        <v>1641</v>
      </c>
      <c r="E98" s="1">
        <v>9348401168</v>
      </c>
      <c r="F98" s="1">
        <v>596</v>
      </c>
    </row>
    <row r="99" spans="1:6">
      <c r="A99" s="1" t="s">
        <v>305</v>
      </c>
      <c r="B99" s="1" t="s">
        <v>30</v>
      </c>
      <c r="C99" s="1" t="str">
        <f>TEXT("F18101001020","00000")</f>
        <v>F18101001020</v>
      </c>
      <c r="D99" s="1" t="s">
        <v>1642</v>
      </c>
      <c r="E99" s="1">
        <v>7606831606</v>
      </c>
      <c r="F99" s="1">
        <v>596</v>
      </c>
    </row>
    <row r="100" spans="1:6">
      <c r="A100" s="1" t="s">
        <v>277</v>
      </c>
      <c r="B100" s="1" t="s">
        <v>30</v>
      </c>
      <c r="C100" s="1" t="str">
        <f>TEXT("F18066001036","00000")</f>
        <v>F18066001036</v>
      </c>
      <c r="D100" s="1" t="s">
        <v>1643</v>
      </c>
      <c r="E100" s="1">
        <v>9777073336</v>
      </c>
      <c r="F100" s="1">
        <v>595</v>
      </c>
    </row>
    <row r="101" spans="1:6">
      <c r="A101" s="1" t="s">
        <v>33</v>
      </c>
      <c r="B101" s="1" t="s">
        <v>30</v>
      </c>
      <c r="C101" s="1" t="str">
        <f>TEXT("L19001001006","00000")</f>
        <v>L19001001006</v>
      </c>
      <c r="D101" s="1" t="s">
        <v>1644</v>
      </c>
      <c r="E101" s="1">
        <v>6371344733</v>
      </c>
      <c r="F101" s="1">
        <v>595</v>
      </c>
    </row>
    <row r="102" spans="1:6">
      <c r="A102" s="1" t="s">
        <v>214</v>
      </c>
      <c r="B102" s="1" t="s">
        <v>30</v>
      </c>
      <c r="C102" s="1" t="str">
        <f>TEXT("F18002001022","00000")</f>
        <v>F18002001022</v>
      </c>
      <c r="D102" s="1" t="s">
        <v>1645</v>
      </c>
      <c r="E102" s="1">
        <v>9777358380</v>
      </c>
      <c r="F102" s="1">
        <v>594</v>
      </c>
    </row>
    <row r="103" spans="1:6">
      <c r="A103" s="1" t="s">
        <v>187</v>
      </c>
      <c r="B103" s="1" t="s">
        <v>30</v>
      </c>
      <c r="C103" s="1" t="str">
        <f>TEXT("F18004001029","00000")</f>
        <v>F18004001029</v>
      </c>
      <c r="D103" s="1" t="s">
        <v>1646</v>
      </c>
      <c r="E103" s="1">
        <v>7978337473</v>
      </c>
      <c r="F103" s="1">
        <v>594</v>
      </c>
    </row>
    <row r="104" spans="1:6">
      <c r="A104" s="1" t="s">
        <v>477</v>
      </c>
      <c r="B104" s="1" t="s">
        <v>30</v>
      </c>
      <c r="C104" s="1" t="str">
        <f>TEXT("F18014001047","00000")</f>
        <v>F18014001047</v>
      </c>
      <c r="D104" s="1" t="s">
        <v>1647</v>
      </c>
      <c r="E104" s="1">
        <v>8339838372</v>
      </c>
      <c r="F104" s="1">
        <v>594</v>
      </c>
    </row>
    <row r="105" spans="1:6">
      <c r="A105" s="1" t="s">
        <v>158</v>
      </c>
      <c r="B105" s="1" t="s">
        <v>30</v>
      </c>
      <c r="C105" s="1" t="str">
        <f>TEXT("F18035001004","00000")</f>
        <v>F18035001004</v>
      </c>
      <c r="D105" s="1" t="s">
        <v>1648</v>
      </c>
      <c r="E105" s="1">
        <v>9861954338</v>
      </c>
      <c r="F105" s="1">
        <v>594</v>
      </c>
    </row>
    <row r="106" spans="1:6">
      <c r="A106" s="1" t="s">
        <v>413</v>
      </c>
      <c r="B106" s="1" t="s">
        <v>30</v>
      </c>
      <c r="C106" s="1" t="str">
        <f>TEXT("F18039001026","00000")</f>
        <v>F18039001026</v>
      </c>
      <c r="D106" s="1" t="s">
        <v>1649</v>
      </c>
      <c r="E106" s="1">
        <v>9337990976</v>
      </c>
      <c r="F106" s="1">
        <v>594</v>
      </c>
    </row>
    <row r="107" spans="1:6">
      <c r="A107" s="1" t="s">
        <v>277</v>
      </c>
      <c r="B107" s="1" t="s">
        <v>30</v>
      </c>
      <c r="C107" s="1" t="str">
        <f>TEXT("F18066001006","00000")</f>
        <v>F18066001006</v>
      </c>
      <c r="D107" s="1" t="s">
        <v>1650</v>
      </c>
      <c r="E107" s="1">
        <v>7894014206</v>
      </c>
      <c r="F107" s="1">
        <v>594</v>
      </c>
    </row>
    <row r="108" spans="1:6">
      <c r="A108" s="1" t="s">
        <v>47</v>
      </c>
      <c r="B108" s="1" t="s">
        <v>30</v>
      </c>
      <c r="C108" s="1" t="str">
        <f>TEXT("F18070001006","00000")</f>
        <v>F18070001006</v>
      </c>
      <c r="D108" s="1" t="s">
        <v>1651</v>
      </c>
      <c r="E108" s="1">
        <v>7440011069</v>
      </c>
      <c r="F108" s="1">
        <v>594</v>
      </c>
    </row>
    <row r="109" spans="1:6">
      <c r="A109" s="1" t="s">
        <v>194</v>
      </c>
      <c r="B109" s="1" t="s">
        <v>30</v>
      </c>
      <c r="C109" s="1" t="str">
        <f>TEXT("F18164001014","00000")</f>
        <v>F18164001014</v>
      </c>
      <c r="D109" s="1" t="s">
        <v>1652</v>
      </c>
      <c r="E109" s="1">
        <v>7978634527</v>
      </c>
      <c r="F109" s="1">
        <v>594</v>
      </c>
    </row>
    <row r="110" spans="1:6">
      <c r="A110" s="1" t="s">
        <v>33</v>
      </c>
      <c r="B110" s="1" t="s">
        <v>278</v>
      </c>
      <c r="C110" s="1" t="str">
        <f>TEXT("F18001003040","00000")</f>
        <v>F18001003040</v>
      </c>
      <c r="D110" s="1" t="s">
        <v>1653</v>
      </c>
      <c r="E110" s="1">
        <v>9439162910</v>
      </c>
      <c r="F110" s="1">
        <v>669</v>
      </c>
    </row>
    <row r="111" spans="1:6">
      <c r="A111" s="1" t="s">
        <v>298</v>
      </c>
      <c r="B111" s="1" t="s">
        <v>278</v>
      </c>
      <c r="C111" s="1" t="str">
        <f>TEXT("F18019007049","00000")</f>
        <v>F18019007049</v>
      </c>
      <c r="D111" s="1" t="s">
        <v>1654</v>
      </c>
      <c r="E111" s="1">
        <v>7898775255</v>
      </c>
      <c r="F111" s="1">
        <v>665</v>
      </c>
    </row>
    <row r="112" spans="1:6">
      <c r="A112" s="1" t="s">
        <v>214</v>
      </c>
      <c r="B112" s="1" t="s">
        <v>278</v>
      </c>
      <c r="C112" s="1" t="str">
        <f>TEXT("L19002007004","00000")</f>
        <v>L19002007004</v>
      </c>
      <c r="D112" s="1" t="s">
        <v>1655</v>
      </c>
      <c r="E112" s="1">
        <v>9658616083</v>
      </c>
      <c r="F112" s="1">
        <v>644</v>
      </c>
    </row>
    <row r="113" spans="1:6">
      <c r="A113" s="1" t="s">
        <v>298</v>
      </c>
      <c r="B113" s="1" t="s">
        <v>278</v>
      </c>
      <c r="C113" s="1" t="str">
        <f>TEXT("F18019007024","00000")</f>
        <v>F18019007024</v>
      </c>
      <c r="D113" s="1" t="s">
        <v>1656</v>
      </c>
      <c r="E113" s="1">
        <v>8340723848</v>
      </c>
      <c r="F113" s="1">
        <v>641</v>
      </c>
    </row>
    <row r="114" spans="1:6">
      <c r="A114" s="1" t="s">
        <v>158</v>
      </c>
      <c r="B114" s="1" t="s">
        <v>278</v>
      </c>
      <c r="C114" s="1" t="str">
        <f>TEXT("L19035007001","00000")</f>
        <v>L19035007001</v>
      </c>
      <c r="D114" s="1" t="s">
        <v>1657</v>
      </c>
      <c r="E114" s="1">
        <v>9438167345</v>
      </c>
      <c r="F114" s="1">
        <v>640</v>
      </c>
    </row>
    <row r="115" spans="1:6">
      <c r="A115" s="1" t="s">
        <v>52</v>
      </c>
      <c r="B115" s="1" t="s">
        <v>278</v>
      </c>
      <c r="C115" s="1" t="str">
        <f>TEXT("L19026007004","00000")</f>
        <v>L19026007004</v>
      </c>
      <c r="D115" s="1" t="s">
        <v>1298</v>
      </c>
      <c r="E115" s="1">
        <v>7008028615</v>
      </c>
      <c r="F115" s="1">
        <v>637</v>
      </c>
    </row>
    <row r="116" spans="1:6">
      <c r="A116" s="1" t="s">
        <v>298</v>
      </c>
      <c r="B116" s="1" t="s">
        <v>278</v>
      </c>
      <c r="C116" s="1" t="str">
        <f>TEXT("F18019007054","00000")</f>
        <v>F18019007054</v>
      </c>
      <c r="D116" s="1" t="s">
        <v>1658</v>
      </c>
      <c r="E116" s="1">
        <v>7008001013</v>
      </c>
      <c r="F116" s="1">
        <v>633</v>
      </c>
    </row>
    <row r="117" spans="1:6">
      <c r="A117" s="1" t="s">
        <v>298</v>
      </c>
      <c r="B117" s="1" t="s">
        <v>278</v>
      </c>
      <c r="C117" s="1" t="str">
        <f>TEXT("F18019007006","00000")</f>
        <v>F18019007006</v>
      </c>
      <c r="D117" s="1" t="s">
        <v>1659</v>
      </c>
      <c r="E117" s="1">
        <v>9436133013</v>
      </c>
      <c r="F117" s="1">
        <v>632</v>
      </c>
    </row>
    <row r="118" spans="1:6">
      <c r="A118" s="1" t="s">
        <v>33</v>
      </c>
      <c r="B118" s="1" t="s">
        <v>278</v>
      </c>
      <c r="C118" s="1" t="str">
        <f>TEXT("F18001003003","00000")</f>
        <v>F18001003003</v>
      </c>
      <c r="D118" s="1" t="s">
        <v>1660</v>
      </c>
      <c r="E118" s="1">
        <v>9437273516</v>
      </c>
      <c r="F118" s="1">
        <v>631</v>
      </c>
    </row>
    <row r="119" spans="1:6">
      <c r="A119" s="1" t="s">
        <v>33</v>
      </c>
      <c r="B119" s="1" t="s">
        <v>278</v>
      </c>
      <c r="C119" s="1" t="str">
        <f>TEXT("F18001007001","00000")</f>
        <v>F18001007001</v>
      </c>
      <c r="D119" s="1" t="s">
        <v>1661</v>
      </c>
      <c r="E119" s="1">
        <v>9692770213</v>
      </c>
      <c r="F119" s="1">
        <v>630</v>
      </c>
    </row>
    <row r="120" spans="1:6">
      <c r="A120" s="1" t="s">
        <v>33</v>
      </c>
      <c r="B120" s="1" t="s">
        <v>278</v>
      </c>
      <c r="C120" s="1" t="str">
        <f>TEXT("F18001007025","00000")</f>
        <v>F18001007025</v>
      </c>
      <c r="D120" s="1" t="s">
        <v>1662</v>
      </c>
      <c r="E120" s="1">
        <v>8249354323</v>
      </c>
      <c r="F120" s="1">
        <v>630</v>
      </c>
    </row>
    <row r="121" spans="1:6">
      <c r="A121" s="1" t="s">
        <v>33</v>
      </c>
      <c r="B121" s="1" t="s">
        <v>278</v>
      </c>
      <c r="C121" s="1" t="str">
        <f>TEXT("F18001007036","00000")</f>
        <v>F18001007036</v>
      </c>
      <c r="D121" s="1" t="s">
        <v>1663</v>
      </c>
      <c r="E121" s="1">
        <v>9861794464</v>
      </c>
      <c r="F121" s="1">
        <v>628</v>
      </c>
    </row>
    <row r="122" spans="1:6">
      <c r="A122" s="1" t="s">
        <v>298</v>
      </c>
      <c r="B122" s="1" t="s">
        <v>278</v>
      </c>
      <c r="C122" s="1" t="str">
        <f>TEXT("F18019007003","00000")</f>
        <v>F18019007003</v>
      </c>
      <c r="D122" s="1" t="s">
        <v>1664</v>
      </c>
      <c r="E122" s="1">
        <v>7005646540</v>
      </c>
      <c r="F122" s="1">
        <v>628</v>
      </c>
    </row>
    <row r="123" spans="1:6">
      <c r="A123" s="1" t="s">
        <v>33</v>
      </c>
      <c r="B123" s="1" t="s">
        <v>278</v>
      </c>
      <c r="C123" s="1" t="str">
        <f>TEXT("F18001007041","00000")</f>
        <v>F18001007041</v>
      </c>
      <c r="D123" s="1" t="s">
        <v>1665</v>
      </c>
      <c r="E123" s="1">
        <v>8249259903</v>
      </c>
      <c r="F123" s="1">
        <v>626</v>
      </c>
    </row>
    <row r="124" spans="1:6">
      <c r="A124" s="1" t="s">
        <v>298</v>
      </c>
      <c r="B124" s="1" t="s">
        <v>278</v>
      </c>
      <c r="C124" s="1" t="str">
        <f>TEXT("F18019007031","00000")</f>
        <v>F18019007031</v>
      </c>
      <c r="D124" s="1" t="s">
        <v>1666</v>
      </c>
      <c r="E124" s="1">
        <v>9437507513</v>
      </c>
      <c r="F124" s="1">
        <v>625</v>
      </c>
    </row>
    <row r="125" spans="1:6">
      <c r="A125" s="1" t="s">
        <v>52</v>
      </c>
      <c r="B125" s="1" t="s">
        <v>278</v>
      </c>
      <c r="C125" s="1" t="str">
        <f>TEXT("L19026007005","00000")</f>
        <v>L19026007005</v>
      </c>
      <c r="D125" s="1" t="s">
        <v>1667</v>
      </c>
      <c r="E125" s="1">
        <v>9438094333</v>
      </c>
      <c r="F125" s="1">
        <v>624</v>
      </c>
    </row>
    <row r="126" spans="1:6">
      <c r="A126" s="1" t="s">
        <v>33</v>
      </c>
      <c r="B126" s="1" t="s">
        <v>278</v>
      </c>
      <c r="C126" s="1" t="str">
        <f>TEXT("F18001007039","00000")</f>
        <v>F18001007039</v>
      </c>
      <c r="D126" s="1" t="s">
        <v>1668</v>
      </c>
      <c r="E126" s="1">
        <v>9861216888</v>
      </c>
      <c r="F126" s="1">
        <v>620</v>
      </c>
    </row>
    <row r="127" spans="1:6">
      <c r="A127" s="1" t="s">
        <v>33</v>
      </c>
      <c r="B127" s="1" t="s">
        <v>278</v>
      </c>
      <c r="C127" s="1" t="str">
        <f>TEXT("F18001007042","00000")</f>
        <v>F18001007042</v>
      </c>
      <c r="D127" s="1" t="s">
        <v>1669</v>
      </c>
      <c r="E127" s="1">
        <v>9178931912</v>
      </c>
      <c r="F127" s="1">
        <v>617</v>
      </c>
    </row>
    <row r="128" spans="1:6">
      <c r="A128" s="1" t="s">
        <v>52</v>
      </c>
      <c r="B128" s="1" t="s">
        <v>278</v>
      </c>
      <c r="C128" s="1" t="str">
        <f>TEXT("F18026007023","00000")</f>
        <v>F18026007023</v>
      </c>
      <c r="D128" s="1" t="s">
        <v>1670</v>
      </c>
      <c r="E128" s="1">
        <v>8917317096</v>
      </c>
      <c r="F128" s="1">
        <v>615</v>
      </c>
    </row>
    <row r="129" spans="1:6">
      <c r="A129" s="1" t="s">
        <v>217</v>
      </c>
      <c r="B129" s="1" t="s">
        <v>278</v>
      </c>
      <c r="C129" s="1" t="str">
        <f>TEXT("F18012007005","00000")</f>
        <v>F18012007005</v>
      </c>
      <c r="D129" s="1" t="s">
        <v>1671</v>
      </c>
      <c r="E129" s="1">
        <v>8480134473</v>
      </c>
      <c r="F129" s="1">
        <v>610</v>
      </c>
    </row>
    <row r="130" spans="1:6">
      <c r="A130" s="1" t="s">
        <v>33</v>
      </c>
      <c r="B130" s="1" t="s">
        <v>278</v>
      </c>
      <c r="C130" s="1" t="str">
        <f>TEXT("F18001007007","00000")</f>
        <v>F18001007007</v>
      </c>
      <c r="D130" s="1" t="s">
        <v>1672</v>
      </c>
      <c r="E130" s="1">
        <v>9938792274</v>
      </c>
      <c r="F130" s="1">
        <v>608</v>
      </c>
    </row>
    <row r="131" spans="1:6">
      <c r="A131" s="1" t="s">
        <v>1178</v>
      </c>
      <c r="B131" s="1" t="s">
        <v>278</v>
      </c>
      <c r="C131" s="1" t="str">
        <f>TEXT("F18165007054","00000")</f>
        <v>F18165007054</v>
      </c>
      <c r="D131" s="1" t="s">
        <v>1673</v>
      </c>
      <c r="E131" s="1">
        <v>9439641123</v>
      </c>
      <c r="F131" s="1">
        <v>608</v>
      </c>
    </row>
    <row r="132" spans="1:6">
      <c r="A132" s="1" t="s">
        <v>1180</v>
      </c>
      <c r="B132" s="1" t="s">
        <v>278</v>
      </c>
      <c r="C132" s="1" t="str">
        <f>TEXT("F18009007012","00000")</f>
        <v>F18009007012</v>
      </c>
      <c r="D132" s="1" t="s">
        <v>1674</v>
      </c>
      <c r="E132" s="1">
        <v>9470374740</v>
      </c>
      <c r="F132" s="1">
        <v>607</v>
      </c>
    </row>
    <row r="133" spans="1:6">
      <c r="A133" s="1" t="s">
        <v>298</v>
      </c>
      <c r="B133" s="1" t="s">
        <v>278</v>
      </c>
      <c r="C133" s="1" t="str">
        <f>TEXT("F18019007022","00000")</f>
        <v>F18019007022</v>
      </c>
      <c r="D133" s="1" t="s">
        <v>1675</v>
      </c>
      <c r="E133" s="1">
        <v>8974453816</v>
      </c>
      <c r="F133" s="1">
        <v>607</v>
      </c>
    </row>
    <row r="134" spans="1:6">
      <c r="A134" s="1" t="s">
        <v>86</v>
      </c>
      <c r="B134" s="1" t="s">
        <v>278</v>
      </c>
      <c r="C134" s="1" t="str">
        <f>TEXT("F18040007011","00000")</f>
        <v>F18040007011</v>
      </c>
      <c r="D134" s="1" t="s">
        <v>1676</v>
      </c>
      <c r="E134" s="1">
        <v>8328930268</v>
      </c>
      <c r="F134" s="1">
        <v>607</v>
      </c>
    </row>
    <row r="135" spans="1:6">
      <c r="A135" s="1" t="s">
        <v>1235</v>
      </c>
      <c r="B135" s="1" t="s">
        <v>278</v>
      </c>
      <c r="C135" s="1" t="str">
        <f>TEXT("F18037007015","00000")</f>
        <v>F18037007015</v>
      </c>
      <c r="D135" s="1" t="s">
        <v>1677</v>
      </c>
      <c r="E135" s="1">
        <v>8249272043</v>
      </c>
      <c r="F135" s="1">
        <v>605</v>
      </c>
    </row>
    <row r="136" spans="1:6">
      <c r="A136" s="1" t="s">
        <v>130</v>
      </c>
      <c r="B136" s="1" t="s">
        <v>278</v>
      </c>
      <c r="C136" s="1" t="str">
        <f>TEXT("F18032007027","00000")</f>
        <v>F18032007027</v>
      </c>
      <c r="D136" s="1" t="s">
        <v>1678</v>
      </c>
      <c r="E136" s="1">
        <v>8917474789</v>
      </c>
      <c r="F136" s="1">
        <v>604</v>
      </c>
    </row>
    <row r="137" spans="1:6">
      <c r="A137" s="1" t="s">
        <v>244</v>
      </c>
      <c r="B137" s="1" t="s">
        <v>278</v>
      </c>
      <c r="C137" s="1" t="str">
        <f>TEXT("F18155007043","00000")</f>
        <v>F18155007043</v>
      </c>
      <c r="D137" s="1" t="s">
        <v>1679</v>
      </c>
      <c r="E137" s="1">
        <v>6371279507</v>
      </c>
      <c r="F137" s="1">
        <v>604</v>
      </c>
    </row>
    <row r="138" spans="1:6">
      <c r="A138" s="1" t="s">
        <v>1178</v>
      </c>
      <c r="B138" s="1" t="s">
        <v>278</v>
      </c>
      <c r="C138" s="1" t="str">
        <f>TEXT("F18165007021","00000")</f>
        <v>F18165007021</v>
      </c>
      <c r="D138" s="1" t="s">
        <v>1680</v>
      </c>
      <c r="E138" s="1">
        <v>7504139364</v>
      </c>
      <c r="F138" s="1">
        <v>604</v>
      </c>
    </row>
    <row r="139" spans="1:6">
      <c r="A139" s="1" t="s">
        <v>277</v>
      </c>
      <c r="B139" s="1" t="s">
        <v>278</v>
      </c>
      <c r="C139" s="1" t="str">
        <f>TEXT("F18066007015","00000")</f>
        <v>F18066007015</v>
      </c>
      <c r="D139" s="1" t="s">
        <v>1681</v>
      </c>
      <c r="E139" s="1">
        <v>9438600726</v>
      </c>
      <c r="F139" s="1">
        <v>602</v>
      </c>
    </row>
    <row r="140" spans="1:6">
      <c r="A140" s="1" t="s">
        <v>827</v>
      </c>
      <c r="B140" s="1" t="s">
        <v>278</v>
      </c>
      <c r="C140" s="1" t="str">
        <f>TEXT("F18021007011","00000")</f>
        <v>F18021007011</v>
      </c>
      <c r="D140" s="1" t="s">
        <v>1682</v>
      </c>
      <c r="E140" s="1">
        <v>8455888031</v>
      </c>
      <c r="F140" s="1">
        <v>600</v>
      </c>
    </row>
    <row r="141" spans="1:6">
      <c r="A141" s="1" t="s">
        <v>1178</v>
      </c>
      <c r="B141" s="1" t="s">
        <v>278</v>
      </c>
      <c r="C141" s="1" t="str">
        <f>TEXT("F18165007030","00000")</f>
        <v>F18165007030</v>
      </c>
      <c r="D141" s="1" t="s">
        <v>1683</v>
      </c>
      <c r="E141" s="1">
        <v>9114534075</v>
      </c>
      <c r="F141" s="1">
        <v>599</v>
      </c>
    </row>
    <row r="142" spans="1:6">
      <c r="A142" s="1" t="s">
        <v>33</v>
      </c>
      <c r="B142" s="1" t="s">
        <v>278</v>
      </c>
      <c r="C142" s="1" t="str">
        <f>TEXT("F17001007036","00000")</f>
        <v>F17001007036</v>
      </c>
      <c r="D142" s="1" t="s">
        <v>1684</v>
      </c>
      <c r="E142" s="1">
        <v>7077512630</v>
      </c>
      <c r="F142" s="1">
        <v>598</v>
      </c>
    </row>
    <row r="143" spans="1:6">
      <c r="A143" s="1" t="s">
        <v>33</v>
      </c>
      <c r="B143" s="1" t="s">
        <v>278</v>
      </c>
      <c r="C143" s="1" t="str">
        <f>TEXT("F18001007022","00000")</f>
        <v>F18001007022</v>
      </c>
      <c r="D143" s="1" t="s">
        <v>1685</v>
      </c>
      <c r="E143" s="1">
        <v>9692770213</v>
      </c>
      <c r="F143" s="1">
        <v>598</v>
      </c>
    </row>
    <row r="144" spans="1:6">
      <c r="A144" s="1" t="s">
        <v>1180</v>
      </c>
      <c r="B144" s="1" t="s">
        <v>278</v>
      </c>
      <c r="C144" s="1" t="str">
        <f>TEXT("F18009007013","00000")</f>
        <v>F18009007013</v>
      </c>
      <c r="D144" s="1" t="s">
        <v>1686</v>
      </c>
      <c r="E144" s="1">
        <v>8658873387</v>
      </c>
      <c r="F144" s="1">
        <v>597</v>
      </c>
    </row>
    <row r="145" spans="1:6">
      <c r="A145" s="1" t="s">
        <v>1261</v>
      </c>
      <c r="B145" s="1" t="s">
        <v>278</v>
      </c>
      <c r="C145" s="1" t="str">
        <f>TEXT("F18053007005","00000")</f>
        <v>F18053007005</v>
      </c>
      <c r="D145" s="1" t="s">
        <v>1687</v>
      </c>
      <c r="E145" s="1">
        <v>7377236992</v>
      </c>
      <c r="F145" s="1">
        <v>597</v>
      </c>
    </row>
    <row r="146" spans="1:6">
      <c r="A146" s="1" t="s">
        <v>33</v>
      </c>
      <c r="B146" s="1" t="s">
        <v>278</v>
      </c>
      <c r="C146" s="1" t="str">
        <f>TEXT("F18001007016","00000")</f>
        <v>F18001007016</v>
      </c>
      <c r="D146" s="1" t="s">
        <v>1688</v>
      </c>
      <c r="E146" s="1">
        <v>9124249595</v>
      </c>
      <c r="F146" s="1">
        <v>596</v>
      </c>
    </row>
    <row r="147" spans="1:6">
      <c r="A147" s="1" t="s">
        <v>86</v>
      </c>
      <c r="B147" s="1" t="s">
        <v>278</v>
      </c>
      <c r="C147" s="1" t="str">
        <f>TEXT("F18040007012","00000")</f>
        <v>F18040007012</v>
      </c>
      <c r="D147" s="1" t="s">
        <v>1689</v>
      </c>
      <c r="E147" s="1">
        <v>7789955428</v>
      </c>
      <c r="F147" s="1">
        <v>596</v>
      </c>
    </row>
    <row r="148" spans="1:6">
      <c r="A148" s="1" t="s">
        <v>1182</v>
      </c>
      <c r="B148" s="1" t="s">
        <v>278</v>
      </c>
      <c r="C148" s="1" t="str">
        <f>TEXT("F18051007038","00000")</f>
        <v>F18051007038</v>
      </c>
      <c r="D148" s="1" t="s">
        <v>1690</v>
      </c>
      <c r="E148" s="1">
        <v>9853892486</v>
      </c>
      <c r="F148" s="1">
        <v>596</v>
      </c>
    </row>
    <row r="149" spans="1:6">
      <c r="A149" s="1" t="s">
        <v>52</v>
      </c>
      <c r="B149" s="1" t="s">
        <v>278</v>
      </c>
      <c r="C149" s="1" t="str">
        <f>TEXT("F18026003053","00000")</f>
        <v>F18026003053</v>
      </c>
      <c r="D149" s="1" t="s">
        <v>1691</v>
      </c>
      <c r="E149" s="1">
        <v>9337752159</v>
      </c>
      <c r="F149" s="1">
        <v>595</v>
      </c>
    </row>
    <row r="150" spans="1:6">
      <c r="A150" s="1" t="s">
        <v>158</v>
      </c>
      <c r="B150" s="1" t="s">
        <v>278</v>
      </c>
      <c r="C150" s="1" t="str">
        <f>TEXT("F18035007005","00000")</f>
        <v>F18035007005</v>
      </c>
      <c r="D150" s="1" t="s">
        <v>1692</v>
      </c>
      <c r="E150" s="1">
        <v>8763552770</v>
      </c>
      <c r="F150" s="1">
        <v>595</v>
      </c>
    </row>
    <row r="151" spans="1:6">
      <c r="A151" s="1" t="s">
        <v>346</v>
      </c>
      <c r="B151" s="1" t="s">
        <v>278</v>
      </c>
      <c r="C151" s="1" t="str">
        <f>TEXT("L19100007003","00000")</f>
        <v>L19100007003</v>
      </c>
      <c r="D151" s="1" t="s">
        <v>1693</v>
      </c>
      <c r="E151" s="1">
        <v>7008476064</v>
      </c>
      <c r="F151" s="1">
        <v>594</v>
      </c>
    </row>
    <row r="152" spans="1:6">
      <c r="A152" s="1" t="s">
        <v>1180</v>
      </c>
      <c r="B152" s="1" t="s">
        <v>278</v>
      </c>
      <c r="C152" s="1" t="str">
        <f>TEXT("F18009007001","00000")</f>
        <v>F18009007001</v>
      </c>
      <c r="D152" s="1" t="s">
        <v>1694</v>
      </c>
      <c r="E152" s="1">
        <v>6372325010</v>
      </c>
      <c r="F152" s="1">
        <v>592</v>
      </c>
    </row>
    <row r="153" spans="1:6">
      <c r="A153" s="1" t="s">
        <v>217</v>
      </c>
      <c r="B153" s="1" t="s">
        <v>278</v>
      </c>
      <c r="C153" s="1" t="str">
        <f>TEXT("F18012007055","00000")</f>
        <v>F18012007055</v>
      </c>
      <c r="D153" s="1" t="s">
        <v>1695</v>
      </c>
      <c r="E153" s="1">
        <v>9861392145</v>
      </c>
      <c r="F153" s="1">
        <v>592</v>
      </c>
    </row>
    <row r="154" spans="1:6">
      <c r="A154" s="1" t="s">
        <v>277</v>
      </c>
      <c r="B154" s="1" t="s">
        <v>278</v>
      </c>
      <c r="C154" s="1" t="str">
        <f>TEXT("F18066007011","00000")</f>
        <v>F18066007011</v>
      </c>
      <c r="D154" s="1" t="s">
        <v>1696</v>
      </c>
      <c r="E154" s="1">
        <v>7325889517</v>
      </c>
      <c r="F154" s="1">
        <v>592</v>
      </c>
    </row>
    <row r="155" spans="1:6">
      <c r="A155" s="1" t="s">
        <v>277</v>
      </c>
      <c r="B155" s="1" t="s">
        <v>383</v>
      </c>
      <c r="C155" s="1" t="str">
        <f>TEXT("F18066002050","00000")</f>
        <v>F18066002050</v>
      </c>
      <c r="D155" s="1" t="s">
        <v>1697</v>
      </c>
      <c r="E155" s="1">
        <v>8917505521</v>
      </c>
      <c r="F155" s="1">
        <v>648</v>
      </c>
    </row>
    <row r="156" spans="1:6">
      <c r="A156" s="1" t="s">
        <v>16</v>
      </c>
      <c r="B156" s="1" t="s">
        <v>383</v>
      </c>
      <c r="C156" s="1" t="str">
        <f>TEXT("F18013002023","00000")</f>
        <v>F18013002023</v>
      </c>
      <c r="D156" s="1" t="s">
        <v>1698</v>
      </c>
      <c r="E156" s="1">
        <v>7008247051</v>
      </c>
      <c r="F156" s="1">
        <v>633</v>
      </c>
    </row>
    <row r="157" spans="1:6">
      <c r="A157" s="1" t="s">
        <v>33</v>
      </c>
      <c r="B157" s="1" t="s">
        <v>383</v>
      </c>
      <c r="C157" s="1" t="str">
        <f>TEXT("F18001002031","00000")</f>
        <v>F18001002031</v>
      </c>
      <c r="D157" s="1" t="s">
        <v>1699</v>
      </c>
      <c r="E157" s="1">
        <v>9776579959</v>
      </c>
      <c r="F157" s="1">
        <v>632</v>
      </c>
    </row>
    <row r="158" spans="1:6">
      <c r="A158" s="1" t="s">
        <v>1586</v>
      </c>
      <c r="B158" s="1" t="s">
        <v>383</v>
      </c>
      <c r="C158" s="1" t="str">
        <f>TEXT("F18113002019","00000")</f>
        <v>F18113002019</v>
      </c>
      <c r="D158" s="1" t="s">
        <v>1700</v>
      </c>
      <c r="E158" s="1">
        <v>9438587690</v>
      </c>
      <c r="F158" s="1">
        <v>631</v>
      </c>
    </row>
    <row r="159" spans="1:6">
      <c r="A159" s="1" t="s">
        <v>33</v>
      </c>
      <c r="B159" s="1" t="s">
        <v>383</v>
      </c>
      <c r="C159" s="1" t="str">
        <f>TEXT("F18001002074","00000")</f>
        <v>F18001002074</v>
      </c>
      <c r="D159" s="1" t="s">
        <v>1701</v>
      </c>
      <c r="E159" s="1">
        <v>9090876788</v>
      </c>
      <c r="F159" s="1">
        <v>617</v>
      </c>
    </row>
    <row r="160" spans="1:6">
      <c r="A160" s="1" t="s">
        <v>1316</v>
      </c>
      <c r="B160" s="1" t="s">
        <v>383</v>
      </c>
      <c r="C160" s="1" t="str">
        <f>TEXT("F18116002044","00000")</f>
        <v>F18116002044</v>
      </c>
      <c r="D160" s="1" t="s">
        <v>1702</v>
      </c>
      <c r="E160" s="1">
        <v>9438506215</v>
      </c>
      <c r="F160" s="1">
        <v>615</v>
      </c>
    </row>
    <row r="161" spans="1:6">
      <c r="A161" s="1" t="s">
        <v>16</v>
      </c>
      <c r="B161" s="1" t="s">
        <v>383</v>
      </c>
      <c r="C161" s="1" t="str">
        <f>TEXT("F18013002041","00000")</f>
        <v>F18013002041</v>
      </c>
      <c r="D161" s="1" t="s">
        <v>1703</v>
      </c>
      <c r="E161" s="1">
        <v>8249582327</v>
      </c>
      <c r="F161" s="1">
        <v>612</v>
      </c>
    </row>
    <row r="162" spans="1:6">
      <c r="A162" s="1" t="s">
        <v>52</v>
      </c>
      <c r="B162" s="1" t="s">
        <v>383</v>
      </c>
      <c r="C162" s="1" t="str">
        <f>TEXT("F18026002010","00000")</f>
        <v>F18026002010</v>
      </c>
      <c r="D162" s="1" t="s">
        <v>1704</v>
      </c>
      <c r="E162" s="1">
        <v>9692356006</v>
      </c>
      <c r="F162" s="1">
        <v>609</v>
      </c>
    </row>
    <row r="163" spans="1:6">
      <c r="A163" s="1" t="s">
        <v>16</v>
      </c>
      <c r="B163" s="1" t="s">
        <v>383</v>
      </c>
      <c r="C163" s="1" t="str">
        <f>TEXT("F18013002014","00000")</f>
        <v>F18013002014</v>
      </c>
      <c r="D163" s="1" t="s">
        <v>1705</v>
      </c>
      <c r="E163" s="1">
        <v>9348742087</v>
      </c>
      <c r="F163" s="1">
        <v>608</v>
      </c>
    </row>
    <row r="164" spans="1:6">
      <c r="A164" s="1" t="s">
        <v>427</v>
      </c>
      <c r="B164" s="1" t="s">
        <v>383</v>
      </c>
      <c r="C164" s="1" t="str">
        <f>TEXT("F18093002091","00000")</f>
        <v>F18093002091</v>
      </c>
      <c r="D164" s="1" t="s">
        <v>1706</v>
      </c>
      <c r="E164" s="1">
        <v>7609048914</v>
      </c>
      <c r="F164" s="1">
        <v>605</v>
      </c>
    </row>
    <row r="165" spans="1:6">
      <c r="A165" s="1" t="s">
        <v>1316</v>
      </c>
      <c r="B165" s="1" t="s">
        <v>383</v>
      </c>
      <c r="C165" s="1" t="str">
        <f>TEXT("F18116003008","00000")</f>
        <v>F18116003008</v>
      </c>
      <c r="D165" s="1" t="s">
        <v>1707</v>
      </c>
      <c r="E165" s="1">
        <v>8658570331</v>
      </c>
      <c r="F165" s="1">
        <v>605</v>
      </c>
    </row>
    <row r="166" spans="1:6">
      <c r="A166" s="1" t="s">
        <v>427</v>
      </c>
      <c r="B166" s="1" t="s">
        <v>383</v>
      </c>
      <c r="C166" s="1" t="str">
        <f>TEXT("F18093002106","00000")</f>
        <v>F18093002106</v>
      </c>
      <c r="D166" s="1" t="s">
        <v>1708</v>
      </c>
      <c r="E166" s="1">
        <v>9178539587</v>
      </c>
      <c r="F166" s="1">
        <v>604</v>
      </c>
    </row>
    <row r="167" spans="1:6">
      <c r="A167" s="1" t="s">
        <v>207</v>
      </c>
      <c r="B167" s="1" t="s">
        <v>383</v>
      </c>
      <c r="C167" s="1" t="str">
        <f>TEXT("F18096002028","00000")</f>
        <v>F18096002028</v>
      </c>
      <c r="D167" s="1" t="s">
        <v>1709</v>
      </c>
      <c r="E167" s="1">
        <v>7978105580</v>
      </c>
      <c r="F167" s="1">
        <v>602</v>
      </c>
    </row>
    <row r="168" spans="1:6">
      <c r="A168" s="1" t="s">
        <v>277</v>
      </c>
      <c r="B168" s="1" t="s">
        <v>383</v>
      </c>
      <c r="C168" s="1" t="str">
        <f>TEXT("F18066003005","00000")</f>
        <v>F18066003005</v>
      </c>
      <c r="D168" s="1" t="s">
        <v>1710</v>
      </c>
      <c r="E168" s="1">
        <v>7978429168</v>
      </c>
      <c r="F168" s="1">
        <v>599</v>
      </c>
    </row>
    <row r="169" spans="1:6">
      <c r="A169" s="1" t="s">
        <v>29</v>
      </c>
      <c r="B169" s="1" t="s">
        <v>383</v>
      </c>
      <c r="C169" s="1" t="str">
        <f>TEXT("F18060002116","00000")</f>
        <v>F18060002116</v>
      </c>
      <c r="D169" s="1" t="s">
        <v>1711</v>
      </c>
      <c r="E169" s="1">
        <v>9439416044</v>
      </c>
      <c r="F169" s="1">
        <v>598</v>
      </c>
    </row>
    <row r="170" spans="1:6">
      <c r="A170" s="1" t="s">
        <v>427</v>
      </c>
      <c r="B170" s="1" t="s">
        <v>383</v>
      </c>
      <c r="C170" s="1" t="str">
        <f>TEXT("F18093002037","00000")</f>
        <v>F18093002037</v>
      </c>
      <c r="D170" s="1" t="s">
        <v>1712</v>
      </c>
      <c r="E170" s="1">
        <v>9583480035</v>
      </c>
      <c r="F170" s="1">
        <v>598</v>
      </c>
    </row>
    <row r="171" spans="1:6">
      <c r="A171" s="1" t="s">
        <v>60</v>
      </c>
      <c r="B171" s="1" t="s">
        <v>383</v>
      </c>
      <c r="C171" s="1" t="str">
        <f>TEXT("F18111002031","00000")</f>
        <v>F18111002031</v>
      </c>
      <c r="D171" s="1" t="s">
        <v>1713</v>
      </c>
      <c r="E171" s="1">
        <v>7327986566</v>
      </c>
      <c r="F171" s="1">
        <v>598</v>
      </c>
    </row>
    <row r="172" spans="1:6">
      <c r="A172" s="1" t="s">
        <v>427</v>
      </c>
      <c r="B172" s="1" t="s">
        <v>383</v>
      </c>
      <c r="C172" s="1" t="str">
        <f>TEXT("F18093002065","00000")</f>
        <v>F18093002065</v>
      </c>
      <c r="D172" s="1" t="s">
        <v>1714</v>
      </c>
      <c r="E172" s="1">
        <v>8018802676</v>
      </c>
      <c r="F172" s="1">
        <v>597</v>
      </c>
    </row>
    <row r="173" spans="1:6">
      <c r="A173" s="1" t="s">
        <v>60</v>
      </c>
      <c r="B173" s="1" t="s">
        <v>383</v>
      </c>
      <c r="C173" s="1" t="str">
        <f>TEXT("F18111002024","00000")</f>
        <v>F18111002024</v>
      </c>
      <c r="D173" s="1" t="s">
        <v>1715</v>
      </c>
      <c r="E173" s="1">
        <v>9178578546</v>
      </c>
      <c r="F173" s="1">
        <v>594</v>
      </c>
    </row>
    <row r="174" spans="1:6">
      <c r="A174" s="1" t="s">
        <v>6</v>
      </c>
      <c r="B174" s="1" t="s">
        <v>383</v>
      </c>
      <c r="C174" s="1" t="str">
        <f>TEXT("F18018002105","00000")</f>
        <v>F18018002105</v>
      </c>
      <c r="D174" s="1" t="s">
        <v>1716</v>
      </c>
      <c r="E174" s="1">
        <v>7750077467</v>
      </c>
      <c r="F174" s="1">
        <v>593</v>
      </c>
    </row>
    <row r="175" spans="1:6">
      <c r="A175" s="1" t="s">
        <v>16</v>
      </c>
      <c r="B175" s="1" t="s">
        <v>383</v>
      </c>
      <c r="C175" s="1" t="str">
        <f>TEXT("F18013002026","00000")</f>
        <v>F18013002026</v>
      </c>
      <c r="D175" s="1" t="s">
        <v>1717</v>
      </c>
      <c r="E175" s="1">
        <v>8280311783</v>
      </c>
      <c r="F175" s="1">
        <v>588</v>
      </c>
    </row>
    <row r="176" spans="1:6">
      <c r="A176" s="1" t="s">
        <v>29</v>
      </c>
      <c r="B176" s="1" t="s">
        <v>383</v>
      </c>
      <c r="C176" s="1" t="str">
        <f>TEXT("F18060002016","00000")</f>
        <v>F18060002016</v>
      </c>
      <c r="D176" s="1" t="s">
        <v>1718</v>
      </c>
      <c r="E176" s="1">
        <v>8249875537</v>
      </c>
      <c r="F176" s="1">
        <v>588</v>
      </c>
    </row>
    <row r="177" spans="1:6">
      <c r="A177" s="1" t="s">
        <v>422</v>
      </c>
      <c r="B177" s="1" t="s">
        <v>383</v>
      </c>
      <c r="C177" s="1" t="str">
        <f>TEXT("F18091002042","00000")</f>
        <v>F18091002042</v>
      </c>
      <c r="D177" s="1" t="s">
        <v>1719</v>
      </c>
      <c r="E177" s="1">
        <v>8919188659</v>
      </c>
      <c r="F177" s="1">
        <v>587</v>
      </c>
    </row>
    <row r="178" spans="1:6">
      <c r="A178" s="1" t="s">
        <v>1316</v>
      </c>
      <c r="B178" s="1" t="s">
        <v>383</v>
      </c>
      <c r="C178" s="1" t="str">
        <f>TEXT("F18116001013","00000")</f>
        <v>F18116001013</v>
      </c>
      <c r="D178" s="1" t="s">
        <v>1720</v>
      </c>
      <c r="E178" s="1">
        <v>7683940462</v>
      </c>
      <c r="F178" s="1">
        <v>587</v>
      </c>
    </row>
    <row r="179" spans="1:6">
      <c r="A179" s="1" t="s">
        <v>274</v>
      </c>
      <c r="B179" s="1" t="s">
        <v>383</v>
      </c>
      <c r="C179" s="1" t="str">
        <f>TEXT("F18126001017","00000")</f>
        <v>F18126001017</v>
      </c>
      <c r="D179" s="1" t="s">
        <v>1721</v>
      </c>
      <c r="E179" s="1">
        <v>9040229976</v>
      </c>
      <c r="F179" s="1">
        <v>587</v>
      </c>
    </row>
    <row r="180" spans="1:6">
      <c r="A180" s="1" t="s">
        <v>194</v>
      </c>
      <c r="B180" s="1" t="s">
        <v>383</v>
      </c>
      <c r="C180" s="1" t="str">
        <f>TEXT("F18164002024","00000")</f>
        <v>F18164002024</v>
      </c>
      <c r="D180" s="1" t="s">
        <v>1722</v>
      </c>
      <c r="E180" s="1">
        <v>8895799989</v>
      </c>
      <c r="F180" s="1">
        <v>587</v>
      </c>
    </row>
    <row r="181" spans="1:6">
      <c r="A181" s="1" t="s">
        <v>422</v>
      </c>
      <c r="B181" s="1" t="s">
        <v>383</v>
      </c>
      <c r="C181" s="1" t="str">
        <f>TEXT("F18091002033","00000")</f>
        <v>F18091002033</v>
      </c>
      <c r="D181" s="1" t="s">
        <v>1723</v>
      </c>
      <c r="E181" s="1">
        <v>8456092414</v>
      </c>
      <c r="F181" s="1">
        <v>586</v>
      </c>
    </row>
    <row r="182" spans="1:6">
      <c r="A182" s="1" t="s">
        <v>259</v>
      </c>
      <c r="B182" s="1" t="s">
        <v>383</v>
      </c>
      <c r="C182" s="1" t="str">
        <f>TEXT("F18105002013","00000")</f>
        <v>F18105002013</v>
      </c>
      <c r="D182" s="1" t="s">
        <v>1724</v>
      </c>
      <c r="E182" s="1">
        <v>8895351002</v>
      </c>
      <c r="F182" s="1">
        <v>586</v>
      </c>
    </row>
    <row r="183" spans="1:6">
      <c r="A183" s="1" t="s">
        <v>29</v>
      </c>
      <c r="B183" s="1" t="s">
        <v>383</v>
      </c>
      <c r="C183" s="1" t="str">
        <f>TEXT("F18060002057","00000")</f>
        <v>F18060002057</v>
      </c>
      <c r="D183" s="1" t="s">
        <v>1725</v>
      </c>
      <c r="E183" s="1">
        <v>9437089919</v>
      </c>
      <c r="F183" s="1">
        <v>585</v>
      </c>
    </row>
    <row r="184" spans="1:6">
      <c r="A184" s="1" t="s">
        <v>78</v>
      </c>
      <c r="B184" s="1" t="s">
        <v>383</v>
      </c>
      <c r="C184" s="1" t="str">
        <f>TEXT("F18063002005","00000")</f>
        <v>F18063002005</v>
      </c>
      <c r="D184" s="1" t="s">
        <v>1726</v>
      </c>
      <c r="E184" s="1">
        <v>8456912199</v>
      </c>
      <c r="F184" s="1">
        <v>583</v>
      </c>
    </row>
    <row r="185" spans="1:6">
      <c r="A185" s="1" t="s">
        <v>175</v>
      </c>
      <c r="B185" s="1" t="s">
        <v>383</v>
      </c>
      <c r="C185" s="1" t="str">
        <f>TEXT("F18098002094","00000")</f>
        <v>F18098002094</v>
      </c>
      <c r="D185" s="1" t="s">
        <v>1727</v>
      </c>
      <c r="E185" s="1">
        <v>8249597003</v>
      </c>
      <c r="F185" s="1">
        <v>583</v>
      </c>
    </row>
    <row r="186" spans="1:6">
      <c r="A186" s="1" t="s">
        <v>827</v>
      </c>
      <c r="B186" s="1" t="s">
        <v>383</v>
      </c>
      <c r="C186" s="1" t="str">
        <f>TEXT("F18021002026","00000")</f>
        <v>F18021002026</v>
      </c>
      <c r="D186" s="1" t="s">
        <v>1728</v>
      </c>
      <c r="E186" s="1">
        <v>9938986474</v>
      </c>
      <c r="F186" s="1">
        <v>581</v>
      </c>
    </row>
    <row r="187" spans="1:6">
      <c r="A187" s="1" t="s">
        <v>770</v>
      </c>
      <c r="B187" s="1" t="s">
        <v>383</v>
      </c>
      <c r="C187" s="1" t="str">
        <f>TEXT("F18078002044","00000")</f>
        <v>F18078002044</v>
      </c>
      <c r="D187" s="1" t="s">
        <v>1729</v>
      </c>
      <c r="E187" s="1">
        <v>9114175800</v>
      </c>
      <c r="F187" s="1">
        <v>581</v>
      </c>
    </row>
    <row r="188" spans="1:6">
      <c r="A188" s="1" t="s">
        <v>427</v>
      </c>
      <c r="B188" s="1" t="s">
        <v>383</v>
      </c>
      <c r="C188" s="1" t="str">
        <f>TEXT("F18093002002","00000")</f>
        <v>F18093002002</v>
      </c>
      <c r="D188" s="1" t="s">
        <v>1730</v>
      </c>
      <c r="E188" s="1">
        <v>8117041906</v>
      </c>
      <c r="F188" s="1">
        <v>581</v>
      </c>
    </row>
    <row r="189" spans="1:6">
      <c r="A189" s="1" t="s">
        <v>653</v>
      </c>
      <c r="B189" s="1" t="s">
        <v>383</v>
      </c>
      <c r="C189" s="1" t="str">
        <f>TEXT("F18045002015","00000")</f>
        <v>F18045002015</v>
      </c>
      <c r="D189" s="1" t="s">
        <v>1731</v>
      </c>
      <c r="E189" s="1">
        <v>8249743156</v>
      </c>
      <c r="F189" s="1">
        <v>580</v>
      </c>
    </row>
    <row r="190" spans="1:6">
      <c r="A190" s="1" t="s">
        <v>1289</v>
      </c>
      <c r="B190" s="1" t="s">
        <v>383</v>
      </c>
      <c r="C190" s="1" t="str">
        <f>TEXT("F18153002006","00000")</f>
        <v>F18153002006</v>
      </c>
      <c r="D190" s="1" t="s">
        <v>877</v>
      </c>
      <c r="E190" s="1">
        <v>8895297940</v>
      </c>
      <c r="F190" s="1">
        <v>579</v>
      </c>
    </row>
    <row r="191" spans="1:6">
      <c r="A191" s="1" t="s">
        <v>427</v>
      </c>
      <c r="B191" s="1" t="s">
        <v>383</v>
      </c>
      <c r="C191" s="1" t="str">
        <f>TEXT("F18093002073","00000")</f>
        <v>F18093002073</v>
      </c>
      <c r="D191" s="1" t="s">
        <v>1732</v>
      </c>
      <c r="E191" s="1">
        <v>9337372027</v>
      </c>
      <c r="F191" s="1">
        <v>578</v>
      </c>
    </row>
    <row r="192" spans="1:6">
      <c r="A192" s="1" t="s">
        <v>427</v>
      </c>
      <c r="B192" s="1" t="s">
        <v>383</v>
      </c>
      <c r="C192" s="1" t="str">
        <f>TEXT("F18093002007","00000")</f>
        <v>F18093002007</v>
      </c>
      <c r="D192" s="1" t="s">
        <v>1733</v>
      </c>
      <c r="E192" s="1">
        <v>8658837597</v>
      </c>
      <c r="F192" s="1">
        <v>577</v>
      </c>
    </row>
    <row r="193" spans="1:6">
      <c r="A193" s="1" t="s">
        <v>298</v>
      </c>
      <c r="B193" s="1" t="s">
        <v>383</v>
      </c>
      <c r="C193" s="1" t="str">
        <f>TEXT("F18019002040","00000")</f>
        <v>F18019002040</v>
      </c>
      <c r="D193" s="1" t="s">
        <v>1734</v>
      </c>
      <c r="E193" s="1">
        <v>8409484226</v>
      </c>
      <c r="F193" s="1">
        <v>574</v>
      </c>
    </row>
    <row r="194" spans="1:6">
      <c r="A194" s="1" t="s">
        <v>1735</v>
      </c>
      <c r="B194" s="1" t="s">
        <v>383</v>
      </c>
      <c r="C194" s="1" t="str">
        <f>TEXT("F18050002040","00000")</f>
        <v>F18050002040</v>
      </c>
      <c r="D194" s="1" t="s">
        <v>1736</v>
      </c>
      <c r="E194" s="1">
        <v>9348613021</v>
      </c>
      <c r="F194" s="1">
        <v>574</v>
      </c>
    </row>
    <row r="195" spans="1:6">
      <c r="A195" s="1" t="s">
        <v>427</v>
      </c>
      <c r="B195" s="1" t="s">
        <v>383</v>
      </c>
      <c r="C195" s="1" t="str">
        <f>TEXT("F18093002059","00000")</f>
        <v>F18093002059</v>
      </c>
      <c r="D195" s="1" t="s">
        <v>1737</v>
      </c>
      <c r="E195" s="1">
        <v>7022369754</v>
      </c>
      <c r="F195" s="1">
        <v>574</v>
      </c>
    </row>
    <row r="196" spans="1:6">
      <c r="A196" s="1" t="s">
        <v>1316</v>
      </c>
      <c r="B196" s="1" t="s">
        <v>383</v>
      </c>
      <c r="C196" s="1" t="str">
        <f>TEXT("F18116001033","00000")</f>
        <v>F18116001033</v>
      </c>
      <c r="D196" s="1" t="s">
        <v>213</v>
      </c>
      <c r="E196" s="1">
        <v>9348526554</v>
      </c>
      <c r="F196" s="1">
        <v>574</v>
      </c>
    </row>
    <row r="197" spans="1:6">
      <c r="A197" s="1" t="s">
        <v>1123</v>
      </c>
      <c r="B197" s="1" t="s">
        <v>383</v>
      </c>
      <c r="C197" s="1" t="str">
        <f>TEXT("F18128002015","00000")</f>
        <v>F18128002015</v>
      </c>
      <c r="D197" s="1" t="s">
        <v>1738</v>
      </c>
      <c r="E197" s="1">
        <v>9668058499</v>
      </c>
      <c r="F197" s="1">
        <v>574</v>
      </c>
    </row>
    <row r="198" spans="1:6">
      <c r="A198" s="1" t="s">
        <v>47</v>
      </c>
      <c r="B198" s="1" t="s">
        <v>383</v>
      </c>
      <c r="C198" s="1" t="str">
        <f>TEXT("F18070002016","00000")</f>
        <v>F18070002016</v>
      </c>
      <c r="D198" s="1" t="s">
        <v>1739</v>
      </c>
      <c r="E198" s="1">
        <v>8480910438</v>
      </c>
      <c r="F198" s="1">
        <v>573</v>
      </c>
    </row>
    <row r="199" spans="1:6">
      <c r="A199" s="1" t="s">
        <v>29</v>
      </c>
      <c r="B199" s="1" t="s">
        <v>383</v>
      </c>
      <c r="C199" s="1" t="str">
        <f>TEXT("F18060002049","00000")</f>
        <v>F18060002049</v>
      </c>
      <c r="D199" s="1" t="s">
        <v>1740</v>
      </c>
      <c r="E199" s="1">
        <v>9337530931</v>
      </c>
      <c r="F199" s="1">
        <v>572</v>
      </c>
    </row>
    <row r="200" spans="1:6">
      <c r="A200" s="1" t="s">
        <v>427</v>
      </c>
      <c r="B200" s="1" t="s">
        <v>383</v>
      </c>
      <c r="C200" s="1" t="str">
        <f>TEXT("F18093002108","00000")</f>
        <v>F18093002108</v>
      </c>
      <c r="D200" s="1" t="s">
        <v>1741</v>
      </c>
      <c r="E200" s="1">
        <v>9439891605</v>
      </c>
      <c r="F200" s="1">
        <v>572</v>
      </c>
    </row>
    <row r="201" spans="1:6">
      <c r="A201" s="1" t="s">
        <v>259</v>
      </c>
      <c r="B201" s="1" t="s">
        <v>383</v>
      </c>
      <c r="C201" s="1" t="str">
        <f>TEXT("F18105002002","00000")</f>
        <v>F18105002002</v>
      </c>
      <c r="D201" s="1" t="s">
        <v>1742</v>
      </c>
      <c r="E201" s="1">
        <v>9938830482</v>
      </c>
      <c r="F201" s="1">
        <v>572</v>
      </c>
    </row>
    <row r="202" spans="1:6">
      <c r="A202" s="1" t="s">
        <v>133</v>
      </c>
      <c r="B202" s="1" t="s">
        <v>383</v>
      </c>
      <c r="C202" s="1" t="str">
        <f>TEXT("L19048002006","00000")</f>
        <v>L19048002006</v>
      </c>
      <c r="D202" s="1" t="s">
        <v>1743</v>
      </c>
      <c r="E202" s="1">
        <v>8249009511</v>
      </c>
      <c r="F202" s="1">
        <v>572</v>
      </c>
    </row>
    <row r="203" spans="1:6">
      <c r="A203" s="1" t="s">
        <v>504</v>
      </c>
      <c r="B203" s="1" t="s">
        <v>383</v>
      </c>
      <c r="C203" s="1" t="str">
        <f>TEXT("F18059002060","00000")</f>
        <v>F18059002060</v>
      </c>
      <c r="D203" s="1" t="s">
        <v>1744</v>
      </c>
      <c r="E203" s="1">
        <v>9437072109</v>
      </c>
      <c r="F203" s="1">
        <v>570</v>
      </c>
    </row>
    <row r="204" spans="1:6">
      <c r="A204" s="1" t="s">
        <v>6</v>
      </c>
      <c r="B204" s="1" t="s">
        <v>383</v>
      </c>
      <c r="C204" s="1" t="str">
        <f>TEXT("F18018002082","00000")</f>
        <v>F18018002082</v>
      </c>
      <c r="D204" s="1" t="s">
        <v>1745</v>
      </c>
      <c r="E204" s="1">
        <v>8917329273</v>
      </c>
      <c r="F204" s="1">
        <v>569</v>
      </c>
    </row>
    <row r="205" spans="1:6">
      <c r="A205" s="1" t="s">
        <v>770</v>
      </c>
      <c r="B205" s="1" t="s">
        <v>383</v>
      </c>
      <c r="C205" s="1" t="str">
        <f>TEXT("F18078002008","00000")</f>
        <v>F18078002008</v>
      </c>
      <c r="D205" s="1" t="s">
        <v>1746</v>
      </c>
      <c r="E205" s="1">
        <v>9337302760</v>
      </c>
      <c r="F205" s="1">
        <v>569</v>
      </c>
    </row>
    <row r="206" spans="1:6">
      <c r="A206" s="1" t="s">
        <v>427</v>
      </c>
      <c r="B206" s="1" t="s">
        <v>383</v>
      </c>
      <c r="C206" s="1" t="str">
        <f>TEXT("F18093002066","00000")</f>
        <v>F18093002066</v>
      </c>
      <c r="D206" s="1" t="s">
        <v>1747</v>
      </c>
      <c r="E206" s="1">
        <v>9078583265</v>
      </c>
      <c r="F206" s="1">
        <v>567</v>
      </c>
    </row>
    <row r="207" spans="1:6">
      <c r="A207" s="1" t="s">
        <v>427</v>
      </c>
      <c r="B207" s="1" t="s">
        <v>383</v>
      </c>
      <c r="C207" s="1" t="str">
        <f>TEXT("F18093002074","00000")</f>
        <v>F18093002074</v>
      </c>
      <c r="D207" s="1" t="s">
        <v>1748</v>
      </c>
      <c r="E207" s="1">
        <v>7064007775</v>
      </c>
      <c r="F207" s="1">
        <v>567</v>
      </c>
    </row>
    <row r="208" spans="1:6">
      <c r="A208" s="1" t="s">
        <v>6</v>
      </c>
      <c r="B208" s="1" t="s">
        <v>383</v>
      </c>
      <c r="C208" s="1" t="str">
        <f>TEXT("F18018002073","00000")</f>
        <v>F18018002073</v>
      </c>
      <c r="D208" s="1" t="s">
        <v>1749</v>
      </c>
      <c r="E208" s="1">
        <v>7064063902</v>
      </c>
      <c r="F208" s="1">
        <v>566</v>
      </c>
    </row>
    <row r="209" spans="1:6">
      <c r="A209" s="1" t="s">
        <v>16</v>
      </c>
      <c r="B209" s="1" t="s">
        <v>383</v>
      </c>
      <c r="C209" s="1" t="str">
        <f>TEXT("F18013002020","00000")</f>
        <v>F18013002020</v>
      </c>
      <c r="D209" s="1" t="s">
        <v>1750</v>
      </c>
      <c r="E209" s="1">
        <v>8280534241</v>
      </c>
      <c r="F209" s="1">
        <v>565</v>
      </c>
    </row>
    <row r="210" spans="1:6">
      <c r="A210" s="1" t="s">
        <v>786</v>
      </c>
      <c r="B210" s="1" t="s">
        <v>383</v>
      </c>
      <c r="C210" s="1" t="str">
        <f>TEXT("F18069002027","00000")</f>
        <v>F18069002027</v>
      </c>
      <c r="D210" s="1" t="s">
        <v>1751</v>
      </c>
      <c r="E210" s="1">
        <v>8018702321</v>
      </c>
      <c r="F210" s="1">
        <v>565</v>
      </c>
    </row>
    <row r="211" spans="1:6">
      <c r="A211" s="1" t="s">
        <v>587</v>
      </c>
      <c r="B211" s="1" t="s">
        <v>383</v>
      </c>
      <c r="C211" s="1" t="str">
        <f>TEXT("F18076002048","00000")</f>
        <v>F18076002048</v>
      </c>
      <c r="D211" s="1" t="s">
        <v>1752</v>
      </c>
      <c r="E211" s="1">
        <v>8658556010</v>
      </c>
      <c r="F211" s="1">
        <v>565</v>
      </c>
    </row>
    <row r="212" spans="1:6">
      <c r="A212" s="1" t="s">
        <v>606</v>
      </c>
      <c r="B212" s="1" t="s">
        <v>383</v>
      </c>
      <c r="C212" s="1" t="str">
        <f>TEXT("F18067002118","00000")</f>
        <v>F18067002118</v>
      </c>
      <c r="D212" s="1" t="s">
        <v>1753</v>
      </c>
      <c r="E212" s="1">
        <v>9775488221</v>
      </c>
      <c r="F212" s="1">
        <v>564</v>
      </c>
    </row>
    <row r="213" spans="1:6">
      <c r="A213" s="1" t="s">
        <v>47</v>
      </c>
      <c r="B213" s="1" t="s">
        <v>383</v>
      </c>
      <c r="C213" s="1" t="str">
        <f>TEXT("F18070002003","00000")</f>
        <v>F18070002003</v>
      </c>
      <c r="D213" s="1" t="s">
        <v>1754</v>
      </c>
      <c r="E213" s="1">
        <v>8480910357</v>
      </c>
      <c r="F213" s="1">
        <v>563</v>
      </c>
    </row>
    <row r="214" spans="1:6">
      <c r="A214" s="1" t="s">
        <v>6</v>
      </c>
      <c r="B214" s="1" t="s">
        <v>383</v>
      </c>
      <c r="C214" s="1" t="str">
        <f>TEXT("F18018002059","00000")</f>
        <v>F18018002059</v>
      </c>
      <c r="D214" s="1" t="s">
        <v>1755</v>
      </c>
      <c r="E214" s="1">
        <v>9437177938</v>
      </c>
      <c r="F214" s="1">
        <v>562</v>
      </c>
    </row>
    <row r="215" spans="1:6">
      <c r="A215" s="1" t="s">
        <v>89</v>
      </c>
      <c r="B215" s="1" t="s">
        <v>383</v>
      </c>
      <c r="C215" s="1" t="str">
        <f>TEXT("F18057002102","00000")</f>
        <v>F18057002102</v>
      </c>
      <c r="D215" s="1" t="s">
        <v>1756</v>
      </c>
      <c r="E215" s="1">
        <v>7894445503</v>
      </c>
      <c r="F215" s="1">
        <v>561</v>
      </c>
    </row>
    <row r="216" spans="1:6">
      <c r="A216" s="1" t="s">
        <v>786</v>
      </c>
      <c r="B216" s="1" t="s">
        <v>383</v>
      </c>
      <c r="C216" s="1" t="str">
        <f>TEXT("F18069002117","00000")</f>
        <v>F18069002117</v>
      </c>
      <c r="D216" s="1" t="s">
        <v>1757</v>
      </c>
      <c r="E216" s="1">
        <v>9916213214</v>
      </c>
      <c r="F216" s="1">
        <v>561</v>
      </c>
    </row>
    <row r="217" spans="1:6">
      <c r="A217" s="1" t="s">
        <v>298</v>
      </c>
      <c r="B217" s="1" t="s">
        <v>383</v>
      </c>
      <c r="C217" s="1" t="str">
        <f>TEXT("F18019002062","00000")</f>
        <v>F18019002062</v>
      </c>
      <c r="D217" s="1" t="s">
        <v>1758</v>
      </c>
      <c r="E217" s="1">
        <v>9437283842</v>
      </c>
      <c r="F217" s="1">
        <v>560</v>
      </c>
    </row>
    <row r="218" spans="1:6">
      <c r="A218" s="1" t="s">
        <v>427</v>
      </c>
      <c r="B218" s="1" t="s">
        <v>383</v>
      </c>
      <c r="C218" s="1" t="str">
        <f>TEXT("F18093002064","00000")</f>
        <v>F18093002064</v>
      </c>
      <c r="D218" s="1" t="s">
        <v>1759</v>
      </c>
      <c r="E218" s="1">
        <v>7077907167</v>
      </c>
      <c r="F218" s="1">
        <v>560</v>
      </c>
    </row>
    <row r="219" spans="1:6">
      <c r="A219" s="1" t="s">
        <v>52</v>
      </c>
      <c r="B219" s="1" t="s">
        <v>383</v>
      </c>
      <c r="C219" s="1" t="str">
        <f>TEXT("F18026002071","00000")</f>
        <v>F18026002071</v>
      </c>
      <c r="D219" s="1" t="s">
        <v>649</v>
      </c>
      <c r="E219" s="1">
        <v>9658478710</v>
      </c>
      <c r="F219" s="1">
        <v>559</v>
      </c>
    </row>
    <row r="220" spans="1:6">
      <c r="A220" s="1" t="s">
        <v>474</v>
      </c>
      <c r="B220" s="1" t="s">
        <v>383</v>
      </c>
      <c r="C220" s="1" t="str">
        <f>TEXT("L19162002006","00000")</f>
        <v>L19162002006</v>
      </c>
      <c r="D220" s="1" t="s">
        <v>1760</v>
      </c>
      <c r="E220" s="1">
        <v>7752063585</v>
      </c>
      <c r="F220" s="1">
        <v>558</v>
      </c>
    </row>
    <row r="221" spans="1:6">
      <c r="A221" s="1" t="s">
        <v>112</v>
      </c>
      <c r="B221" s="1" t="s">
        <v>383</v>
      </c>
      <c r="C221" s="1" t="str">
        <f>TEXT("F18065002033","00000")</f>
        <v>F18065002033</v>
      </c>
      <c r="D221" s="1" t="s">
        <v>1761</v>
      </c>
      <c r="E221" s="1">
        <v>8018922466</v>
      </c>
      <c r="F221" s="1">
        <v>556</v>
      </c>
    </row>
    <row r="222" spans="1:6">
      <c r="A222" s="1" t="s">
        <v>277</v>
      </c>
      <c r="B222" s="1" t="s">
        <v>383</v>
      </c>
      <c r="C222" s="1" t="str">
        <f>TEXT("F18066003006","00000")</f>
        <v>F18066003006</v>
      </c>
      <c r="D222" s="1" t="s">
        <v>1762</v>
      </c>
      <c r="E222" s="1">
        <v>8105190705</v>
      </c>
      <c r="F222" s="1">
        <v>556</v>
      </c>
    </row>
    <row r="223" spans="1:6">
      <c r="A223" s="1" t="s">
        <v>40</v>
      </c>
      <c r="B223" s="1" t="s">
        <v>383</v>
      </c>
      <c r="C223" s="1" t="str">
        <f>TEXT("L19044002018","00000")</f>
        <v>L19044002018</v>
      </c>
      <c r="D223" s="1" t="s">
        <v>1763</v>
      </c>
      <c r="E223" s="1">
        <v>8270704488</v>
      </c>
      <c r="F223" s="1">
        <v>556</v>
      </c>
    </row>
    <row r="224" spans="1:6">
      <c r="A224" s="1" t="s">
        <v>770</v>
      </c>
      <c r="B224" s="1" t="s">
        <v>383</v>
      </c>
      <c r="C224" s="1" t="str">
        <f>TEXT("F18078002055","00000")</f>
        <v>F18078002055</v>
      </c>
      <c r="D224" s="1" t="s">
        <v>1764</v>
      </c>
      <c r="E224" s="1">
        <v>7873546406</v>
      </c>
      <c r="F224" s="1">
        <v>555</v>
      </c>
    </row>
    <row r="225" spans="1:6">
      <c r="A225" s="1" t="s">
        <v>427</v>
      </c>
      <c r="B225" s="1" t="s">
        <v>383</v>
      </c>
      <c r="C225" s="1" t="str">
        <f>TEXT("F18093002041","00000")</f>
        <v>F18093002041</v>
      </c>
      <c r="D225" s="1" t="s">
        <v>1765</v>
      </c>
      <c r="E225" s="1">
        <v>9776086692</v>
      </c>
      <c r="F225" s="1">
        <v>555</v>
      </c>
    </row>
    <row r="226" spans="1:6">
      <c r="A226" s="1" t="s">
        <v>6</v>
      </c>
      <c r="B226" s="1" t="s">
        <v>383</v>
      </c>
      <c r="C226" s="1" t="str">
        <f>TEXT("F18018002066","00000")</f>
        <v>F18018002066</v>
      </c>
      <c r="D226" s="1" t="s">
        <v>1766</v>
      </c>
      <c r="E226" s="1">
        <v>8018276722</v>
      </c>
      <c r="F226" s="1">
        <v>554</v>
      </c>
    </row>
    <row r="227" spans="1:6">
      <c r="A227" s="1" t="s">
        <v>55</v>
      </c>
      <c r="B227" s="1" t="s">
        <v>383</v>
      </c>
      <c r="C227" s="1" t="str">
        <f>TEXT("F18008002081","00000")</f>
        <v>F18008002081</v>
      </c>
      <c r="D227" s="1" t="s">
        <v>1767</v>
      </c>
      <c r="E227" s="1">
        <v>9668754136</v>
      </c>
      <c r="F227" s="1">
        <v>553</v>
      </c>
    </row>
    <row r="228" spans="1:6">
      <c r="A228" s="1" t="s">
        <v>427</v>
      </c>
      <c r="B228" s="1" t="s">
        <v>383</v>
      </c>
      <c r="C228" s="1" t="str">
        <f>TEXT("F18093002120","00000")</f>
        <v>F18093002120</v>
      </c>
      <c r="D228" s="1" t="s">
        <v>1768</v>
      </c>
      <c r="E228" s="1">
        <v>8908445930</v>
      </c>
      <c r="F228" s="1">
        <v>553</v>
      </c>
    </row>
    <row r="229" spans="1:6">
      <c r="A229" s="1" t="s">
        <v>33</v>
      </c>
      <c r="B229" s="1" t="s">
        <v>383</v>
      </c>
      <c r="C229" s="1" t="str">
        <f>TEXT("F18001002021","00000")</f>
        <v>F18001002021</v>
      </c>
      <c r="D229" s="1" t="s">
        <v>1769</v>
      </c>
      <c r="E229" s="1">
        <v>9090146472</v>
      </c>
      <c r="F229" s="1">
        <v>551</v>
      </c>
    </row>
    <row r="230" spans="1:6">
      <c r="A230" s="1" t="s">
        <v>988</v>
      </c>
      <c r="B230" s="1" t="s">
        <v>383</v>
      </c>
      <c r="C230" s="1" t="str">
        <f>TEXT("F18007002008","00000")</f>
        <v>F18007002008</v>
      </c>
      <c r="D230" s="1" t="s">
        <v>1770</v>
      </c>
      <c r="E230" s="1">
        <v>8763334762</v>
      </c>
      <c r="F230" s="1">
        <v>551</v>
      </c>
    </row>
    <row r="231" spans="1:6">
      <c r="A231" s="1" t="s">
        <v>448</v>
      </c>
      <c r="B231" s="1" t="s">
        <v>383</v>
      </c>
      <c r="C231" s="1" t="str">
        <f>TEXT("F18074002022","00000")</f>
        <v>F18074002022</v>
      </c>
      <c r="D231" s="1" t="s">
        <v>1771</v>
      </c>
      <c r="E231" s="1">
        <v>9938371234</v>
      </c>
      <c r="F231" s="1">
        <v>551</v>
      </c>
    </row>
    <row r="232" spans="1:6">
      <c r="A232" s="1" t="s">
        <v>427</v>
      </c>
      <c r="B232" s="1" t="s">
        <v>383</v>
      </c>
      <c r="C232" s="1" t="str">
        <f>TEXT("F18093002044","00000")</f>
        <v>F18093002044</v>
      </c>
      <c r="D232" s="1" t="s">
        <v>1772</v>
      </c>
      <c r="E232" s="1">
        <v>7750884008</v>
      </c>
      <c r="F232" s="1">
        <v>551</v>
      </c>
    </row>
    <row r="233" spans="1:6">
      <c r="A233" s="1" t="s">
        <v>194</v>
      </c>
      <c r="B233" s="1" t="s">
        <v>383</v>
      </c>
      <c r="C233" s="1" t="str">
        <f>TEXT("F18164002002","00000")</f>
        <v>F18164002002</v>
      </c>
      <c r="D233" s="1" t="s">
        <v>1773</v>
      </c>
      <c r="E233" s="1">
        <v>8637255046</v>
      </c>
      <c r="F233" s="1">
        <v>550</v>
      </c>
    </row>
    <row r="234" spans="1:6">
      <c r="A234" s="1" t="s">
        <v>29</v>
      </c>
      <c r="B234" s="1" t="s">
        <v>383</v>
      </c>
      <c r="C234" s="1" t="str">
        <f>TEXT("F18060002042","00000")</f>
        <v>F18060002042</v>
      </c>
      <c r="D234" s="1" t="s">
        <v>1774</v>
      </c>
      <c r="E234" s="1">
        <v>9556928063</v>
      </c>
      <c r="F234" s="1">
        <v>549</v>
      </c>
    </row>
    <row r="235" spans="1:6">
      <c r="A235" s="1" t="s">
        <v>47</v>
      </c>
      <c r="B235" s="1" t="s">
        <v>383</v>
      </c>
      <c r="C235" s="1" t="str">
        <f>TEXT("F18070002033","00000")</f>
        <v>F18070002033</v>
      </c>
      <c r="D235" s="1" t="s">
        <v>1775</v>
      </c>
      <c r="E235" s="1">
        <v>8480910557</v>
      </c>
      <c r="F235" s="1">
        <v>548</v>
      </c>
    </row>
    <row r="236" spans="1:6">
      <c r="A236" s="1" t="s">
        <v>117</v>
      </c>
      <c r="B236" s="1" t="s">
        <v>383</v>
      </c>
      <c r="C236" s="1" t="str">
        <f>TEXT("F18088002049","00000")</f>
        <v>F18088002049</v>
      </c>
      <c r="D236" s="1" t="s">
        <v>1776</v>
      </c>
      <c r="E236" s="1">
        <v>7978673981</v>
      </c>
      <c r="F236" s="1">
        <v>548</v>
      </c>
    </row>
    <row r="237" spans="1:6">
      <c r="A237" s="1" t="s">
        <v>204</v>
      </c>
      <c r="B237" s="1" t="s">
        <v>383</v>
      </c>
      <c r="C237" s="1" t="str">
        <f>TEXT("F18089002019","00000")</f>
        <v>F18089002019</v>
      </c>
      <c r="D237" s="1" t="s">
        <v>1777</v>
      </c>
      <c r="E237" s="1">
        <v>9938062187</v>
      </c>
      <c r="F237" s="1">
        <v>548</v>
      </c>
    </row>
    <row r="238" spans="1:6">
      <c r="A238" s="1" t="s">
        <v>422</v>
      </c>
      <c r="B238" s="1" t="s">
        <v>383</v>
      </c>
      <c r="C238" s="1" t="str">
        <f>TEXT("F18091002008","00000")</f>
        <v>F18091002008</v>
      </c>
      <c r="D238" s="1" t="s">
        <v>1778</v>
      </c>
      <c r="E238" s="1">
        <v>9348401280</v>
      </c>
      <c r="F238" s="1">
        <v>548</v>
      </c>
    </row>
    <row r="239" spans="1:6">
      <c r="A239" s="1" t="s">
        <v>504</v>
      </c>
      <c r="B239" s="1" t="s">
        <v>383</v>
      </c>
      <c r="C239" s="1" t="str">
        <f>TEXT("F18059002071","00000")</f>
        <v>F18059002071</v>
      </c>
      <c r="D239" s="1" t="s">
        <v>1779</v>
      </c>
      <c r="E239" s="1">
        <v>7894976117</v>
      </c>
      <c r="F239" s="1">
        <v>547</v>
      </c>
    </row>
    <row r="240" spans="1:6">
      <c r="A240" s="1" t="s">
        <v>653</v>
      </c>
      <c r="B240" s="1" t="s">
        <v>383</v>
      </c>
      <c r="C240" s="1" t="str">
        <f>TEXT("F18045002090","00000")</f>
        <v>F18045002090</v>
      </c>
      <c r="D240" s="1" t="s">
        <v>1780</v>
      </c>
      <c r="E240" s="1">
        <v>9937440672</v>
      </c>
      <c r="F240" s="1">
        <v>546</v>
      </c>
    </row>
    <row r="241" spans="1:6">
      <c r="A241" s="1" t="s">
        <v>786</v>
      </c>
      <c r="B241" s="1" t="s">
        <v>383</v>
      </c>
      <c r="C241" s="1" t="str">
        <f>TEXT("F18069002086","00000")</f>
        <v>F18069002086</v>
      </c>
      <c r="D241" s="1" t="s">
        <v>1781</v>
      </c>
      <c r="E241" s="1">
        <v>9237342977</v>
      </c>
      <c r="F241" s="1">
        <v>546</v>
      </c>
    </row>
    <row r="242" spans="1:6">
      <c r="A242" s="1" t="s">
        <v>60</v>
      </c>
      <c r="B242" s="1" t="s">
        <v>383</v>
      </c>
      <c r="C242" s="1" t="str">
        <f>TEXT("F18111002015","00000")</f>
        <v>F18111002015</v>
      </c>
      <c r="D242" s="1" t="s">
        <v>1782</v>
      </c>
      <c r="E242" s="1">
        <v>7008276586</v>
      </c>
      <c r="F242" s="1">
        <v>546</v>
      </c>
    </row>
    <row r="243" spans="1:6">
      <c r="A243" s="1" t="s">
        <v>576</v>
      </c>
      <c r="B243" s="1" t="s">
        <v>383</v>
      </c>
      <c r="C243" s="1" t="str">
        <f>TEXT("F18138002015","00000")</f>
        <v>F18138002015</v>
      </c>
      <c r="D243" s="1" t="s">
        <v>1783</v>
      </c>
      <c r="E243" s="1">
        <v>7992303510</v>
      </c>
      <c r="F243" s="1">
        <v>546</v>
      </c>
    </row>
    <row r="244" spans="1:6">
      <c r="A244" s="1" t="s">
        <v>1784</v>
      </c>
      <c r="B244" s="1" t="s">
        <v>383</v>
      </c>
      <c r="C244" s="1" t="str">
        <f>TEXT("F18157050002","00000")</f>
        <v>F18157050002</v>
      </c>
      <c r="D244" s="1" t="s">
        <v>1785</v>
      </c>
      <c r="E244" s="1">
        <v>9556325779</v>
      </c>
      <c r="F244" s="1">
        <v>546</v>
      </c>
    </row>
    <row r="245" spans="1:6">
      <c r="A245" s="1" t="s">
        <v>587</v>
      </c>
      <c r="B245" s="1" t="s">
        <v>383</v>
      </c>
      <c r="C245" s="1" t="str">
        <f>TEXT("L19076002008","00000")</f>
        <v>L19076002008</v>
      </c>
      <c r="D245" s="1" t="s">
        <v>1786</v>
      </c>
      <c r="E245" s="1">
        <v>9937279370</v>
      </c>
      <c r="F245" s="1">
        <v>546</v>
      </c>
    </row>
    <row r="246" spans="1:6">
      <c r="A246" s="1" t="s">
        <v>1178</v>
      </c>
      <c r="B246" s="1" t="s">
        <v>383</v>
      </c>
      <c r="C246" s="1" t="str">
        <f>TEXT("F18165002054","00000")</f>
        <v>F18165002054</v>
      </c>
      <c r="D246" s="1" t="s">
        <v>1787</v>
      </c>
      <c r="E246" s="1">
        <v>9861464450</v>
      </c>
      <c r="F246" s="1">
        <v>544</v>
      </c>
    </row>
    <row r="247" spans="1:6">
      <c r="A247" s="1" t="s">
        <v>55</v>
      </c>
      <c r="B247" s="1" t="s">
        <v>383</v>
      </c>
      <c r="C247" s="1" t="str">
        <f>TEXT("L19008002006","00000")</f>
        <v>L19008002006</v>
      </c>
      <c r="D247" s="1" t="s">
        <v>1788</v>
      </c>
      <c r="E247" s="1">
        <v>7326090153</v>
      </c>
      <c r="F247" s="1">
        <v>544</v>
      </c>
    </row>
    <row r="248" spans="1:6">
      <c r="A248" s="1" t="s">
        <v>1789</v>
      </c>
      <c r="B248" s="1" t="s">
        <v>383</v>
      </c>
      <c r="C248" s="1" t="str">
        <f>TEXT("F17161002036","00000")</f>
        <v>F17161002036</v>
      </c>
      <c r="D248" s="1" t="s">
        <v>1790</v>
      </c>
      <c r="E248" s="1">
        <v>8249944163</v>
      </c>
      <c r="F248" s="1">
        <v>543</v>
      </c>
    </row>
    <row r="249" spans="1:6">
      <c r="A249" s="1" t="s">
        <v>1791</v>
      </c>
      <c r="B249" s="1" t="s">
        <v>383</v>
      </c>
      <c r="C249" s="1" t="str">
        <f>TEXT("F18087002001","00000")</f>
        <v>F18087002001</v>
      </c>
      <c r="D249" s="1" t="s">
        <v>1792</v>
      </c>
      <c r="E249" s="1">
        <v>7077750134</v>
      </c>
      <c r="F249" s="1">
        <v>543</v>
      </c>
    </row>
    <row r="250" spans="1:6">
      <c r="A250" s="1" t="s">
        <v>504</v>
      </c>
      <c r="B250" s="1" t="s">
        <v>383</v>
      </c>
      <c r="C250" s="1" t="str">
        <f>TEXT("L19059002016","00000")</f>
        <v>L19059002016</v>
      </c>
      <c r="D250" s="1" t="s">
        <v>1793</v>
      </c>
      <c r="E250" s="1">
        <v>9114027495</v>
      </c>
      <c r="F250" s="1">
        <v>543</v>
      </c>
    </row>
    <row r="251" spans="1:6">
      <c r="A251" s="1" t="s">
        <v>29</v>
      </c>
      <c r="B251" s="1" t="s">
        <v>383</v>
      </c>
      <c r="C251" s="1" t="str">
        <f>TEXT("F18060002056","00000")</f>
        <v>F18060002056</v>
      </c>
      <c r="D251" s="1" t="s">
        <v>1794</v>
      </c>
      <c r="E251" s="1">
        <v>7749916429</v>
      </c>
      <c r="F251" s="1">
        <v>542</v>
      </c>
    </row>
    <row r="252" spans="1:6">
      <c r="A252" s="1" t="s">
        <v>47</v>
      </c>
      <c r="B252" s="1" t="s">
        <v>383</v>
      </c>
      <c r="C252" s="1" t="str">
        <f>TEXT("F18070002011","00000")</f>
        <v>F18070002011</v>
      </c>
      <c r="D252" s="1" t="s">
        <v>1795</v>
      </c>
      <c r="E252" s="1">
        <v>8480910372</v>
      </c>
      <c r="F252" s="1">
        <v>542</v>
      </c>
    </row>
    <row r="253" spans="1:6">
      <c r="A253" s="1" t="s">
        <v>427</v>
      </c>
      <c r="B253" s="1" t="s">
        <v>383</v>
      </c>
      <c r="C253" s="1" t="str">
        <f>TEXT("F18093002029","00000")</f>
        <v>F18093002029</v>
      </c>
      <c r="D253" s="1" t="s">
        <v>1796</v>
      </c>
      <c r="E253" s="1">
        <v>7894904241</v>
      </c>
      <c r="F253" s="1">
        <v>542</v>
      </c>
    </row>
    <row r="254" spans="1:6">
      <c r="A254" s="1" t="s">
        <v>346</v>
      </c>
      <c r="B254" s="1" t="s">
        <v>383</v>
      </c>
      <c r="C254" s="1" t="str">
        <f>TEXT("F18100002020","00000")</f>
        <v>F18100002020</v>
      </c>
      <c r="D254" s="1" t="s">
        <v>1797</v>
      </c>
      <c r="E254" s="1">
        <v>7903539156</v>
      </c>
      <c r="F254" s="1">
        <v>542</v>
      </c>
    </row>
    <row r="255" spans="1:6">
      <c r="A255" s="1" t="s">
        <v>653</v>
      </c>
      <c r="B255" s="1" t="s">
        <v>383</v>
      </c>
      <c r="C255" s="1" t="str">
        <f>TEXT("F18045002012","00000")</f>
        <v>F18045002012</v>
      </c>
      <c r="D255" s="1" t="s">
        <v>1798</v>
      </c>
      <c r="E255" s="1">
        <v>7682076329</v>
      </c>
      <c r="F255" s="1">
        <v>541</v>
      </c>
    </row>
    <row r="256" spans="1:6">
      <c r="A256" s="1" t="s">
        <v>1735</v>
      </c>
      <c r="B256" s="1" t="s">
        <v>383</v>
      </c>
      <c r="C256" s="1" t="str">
        <f>TEXT("F18050002044","00000")</f>
        <v>F18050002044</v>
      </c>
      <c r="D256" s="1" t="s">
        <v>1799</v>
      </c>
      <c r="E256" s="1">
        <v>8658205533</v>
      </c>
      <c r="F256" s="1">
        <v>541</v>
      </c>
    </row>
    <row r="257" spans="1:6">
      <c r="A257" s="1" t="s">
        <v>204</v>
      </c>
      <c r="B257" s="1" t="s">
        <v>383</v>
      </c>
      <c r="C257" s="1" t="str">
        <f>TEXT("F17089002042","00000")</f>
        <v>F17089002042</v>
      </c>
      <c r="D257" s="1" t="s">
        <v>1800</v>
      </c>
      <c r="E257" s="1">
        <v>7327964088</v>
      </c>
      <c r="F257" s="1">
        <v>540</v>
      </c>
    </row>
    <row r="258" spans="1:6">
      <c r="A258" s="1" t="s">
        <v>6</v>
      </c>
      <c r="B258" s="1" t="s">
        <v>383</v>
      </c>
      <c r="C258" s="1" t="str">
        <f>TEXT("F18018002112","00000")</f>
        <v>F18018002112</v>
      </c>
      <c r="D258" s="1" t="s">
        <v>1801</v>
      </c>
      <c r="E258" s="1">
        <v>8018698616</v>
      </c>
      <c r="F258" s="1">
        <v>540</v>
      </c>
    </row>
    <row r="259" spans="1:6">
      <c r="A259" s="1" t="s">
        <v>343</v>
      </c>
      <c r="B259" s="1" t="s">
        <v>383</v>
      </c>
      <c r="C259" s="1" t="str">
        <f>TEXT("F18077002070","00000")</f>
        <v>F18077002070</v>
      </c>
      <c r="D259" s="1" t="s">
        <v>1802</v>
      </c>
      <c r="E259" s="1">
        <v>7682810243</v>
      </c>
      <c r="F259" s="1">
        <v>540</v>
      </c>
    </row>
    <row r="260" spans="1:6">
      <c r="A260" s="1" t="s">
        <v>474</v>
      </c>
      <c r="B260" s="1" t="s">
        <v>383</v>
      </c>
      <c r="C260" s="1" t="str">
        <f>TEXT("F18162002020","00000")</f>
        <v>F18162002020</v>
      </c>
      <c r="D260" s="1" t="s">
        <v>1803</v>
      </c>
      <c r="E260" s="1">
        <v>7873144725</v>
      </c>
      <c r="F260" s="1">
        <v>540</v>
      </c>
    </row>
    <row r="261" spans="1:6">
      <c r="A261" s="1" t="s">
        <v>327</v>
      </c>
      <c r="B261" s="1" t="s">
        <v>383</v>
      </c>
      <c r="C261" s="1" t="str">
        <f>TEXT("L19064002010","00000")</f>
        <v>L19064002010</v>
      </c>
      <c r="D261" s="1" t="s">
        <v>1804</v>
      </c>
      <c r="E261" s="1">
        <v>8249598737</v>
      </c>
      <c r="F261" s="1">
        <v>540</v>
      </c>
    </row>
    <row r="262" spans="1:6">
      <c r="A262" s="1" t="s">
        <v>16</v>
      </c>
      <c r="B262" s="1" t="s">
        <v>383</v>
      </c>
      <c r="C262" s="1" t="str">
        <f>TEXT("F18013002040","00000")</f>
        <v>F18013002040</v>
      </c>
      <c r="D262" s="1" t="s">
        <v>1805</v>
      </c>
      <c r="E262" s="1">
        <v>9777467102</v>
      </c>
      <c r="F262" s="1">
        <v>539</v>
      </c>
    </row>
    <row r="263" spans="1:6">
      <c r="A263" s="1" t="s">
        <v>587</v>
      </c>
      <c r="B263" s="1" t="s">
        <v>383</v>
      </c>
      <c r="C263" s="1" t="str">
        <f>TEXT("L19076002028","00000")</f>
        <v>L19076002028</v>
      </c>
      <c r="D263" s="1" t="s">
        <v>1806</v>
      </c>
      <c r="E263" s="1">
        <v>9348008912</v>
      </c>
      <c r="F263" s="1">
        <v>539</v>
      </c>
    </row>
    <row r="264" spans="1:6">
      <c r="A264" s="1" t="s">
        <v>786</v>
      </c>
      <c r="B264" s="1" t="s">
        <v>383</v>
      </c>
      <c r="C264" s="1" t="str">
        <f>TEXT("F18069002081","00000")</f>
        <v>F18069002081</v>
      </c>
      <c r="D264" s="1" t="s">
        <v>1807</v>
      </c>
      <c r="E264" s="1">
        <v>8658048908</v>
      </c>
      <c r="F264" s="1">
        <v>538</v>
      </c>
    </row>
    <row r="265" spans="1:6">
      <c r="A265" s="1" t="s">
        <v>117</v>
      </c>
      <c r="B265" s="1" t="s">
        <v>383</v>
      </c>
      <c r="C265" s="1" t="str">
        <f>TEXT("F18088002008","00000")</f>
        <v>F18088002008</v>
      </c>
      <c r="D265" s="1" t="s">
        <v>1808</v>
      </c>
      <c r="E265" s="1">
        <v>9348810059</v>
      </c>
      <c r="F265" s="1">
        <v>537</v>
      </c>
    </row>
    <row r="266" spans="1:6">
      <c r="A266" s="1" t="s">
        <v>117</v>
      </c>
      <c r="B266" s="1" t="s">
        <v>383</v>
      </c>
      <c r="C266" s="1" t="str">
        <f>TEXT("F18088002111","00000")</f>
        <v>F18088002111</v>
      </c>
      <c r="D266" s="1" t="s">
        <v>558</v>
      </c>
      <c r="E266" s="1">
        <v>9348059300</v>
      </c>
      <c r="F266" s="1">
        <v>537</v>
      </c>
    </row>
    <row r="267" spans="1:6">
      <c r="A267" s="1" t="s">
        <v>1809</v>
      </c>
      <c r="B267" s="1" t="s">
        <v>383</v>
      </c>
      <c r="C267" s="1" t="str">
        <f>TEXT("L19046002013","00000")</f>
        <v>L19046002013</v>
      </c>
      <c r="D267" s="1" t="s">
        <v>1810</v>
      </c>
      <c r="E267" s="1">
        <v>9439134678</v>
      </c>
      <c r="F267" s="1">
        <v>537</v>
      </c>
    </row>
    <row r="268" spans="1:6">
      <c r="A268" s="1" t="s">
        <v>29</v>
      </c>
      <c r="B268" s="1" t="s">
        <v>383</v>
      </c>
      <c r="C268" s="1" t="str">
        <f>TEXT("F18060002053","00000")</f>
        <v>F18060002053</v>
      </c>
      <c r="D268" s="1" t="s">
        <v>1811</v>
      </c>
      <c r="E268" s="1">
        <v>9556994775</v>
      </c>
      <c r="F268" s="1">
        <v>536</v>
      </c>
    </row>
    <row r="269" spans="1:6">
      <c r="A269" s="1" t="s">
        <v>217</v>
      </c>
      <c r="B269" s="1" t="s">
        <v>383</v>
      </c>
      <c r="C269" s="1" t="str">
        <f>TEXT("F18012002029","00000")</f>
        <v>F18012002029</v>
      </c>
      <c r="D269" s="1" t="s">
        <v>1812</v>
      </c>
      <c r="E269" s="1">
        <v>7077402519</v>
      </c>
      <c r="F269" s="1">
        <v>535</v>
      </c>
    </row>
    <row r="270" spans="1:6">
      <c r="A270" s="1" t="s">
        <v>1735</v>
      </c>
      <c r="B270" s="1" t="s">
        <v>383</v>
      </c>
      <c r="C270" s="1" t="str">
        <f>TEXT("F18050002022","00000")</f>
        <v>F18050002022</v>
      </c>
      <c r="D270" s="1" t="s">
        <v>1813</v>
      </c>
      <c r="E270" s="1">
        <v>7978260322</v>
      </c>
      <c r="F270" s="1">
        <v>535</v>
      </c>
    </row>
    <row r="271" spans="1:6">
      <c r="A271" s="1" t="s">
        <v>33</v>
      </c>
      <c r="B271" s="1" t="s">
        <v>383</v>
      </c>
      <c r="C271" s="1" t="str">
        <f>TEXT("F18001002048","00000")</f>
        <v>F18001002048</v>
      </c>
      <c r="D271" s="1" t="s">
        <v>1814</v>
      </c>
      <c r="E271" s="1">
        <v>7008322982</v>
      </c>
      <c r="F271" s="1">
        <v>533</v>
      </c>
    </row>
    <row r="272" spans="1:6">
      <c r="A272" s="1" t="s">
        <v>427</v>
      </c>
      <c r="B272" s="1" t="s">
        <v>383</v>
      </c>
      <c r="C272" s="1" t="str">
        <f>TEXT("F18093002082","00000")</f>
        <v>F18093002082</v>
      </c>
      <c r="D272" s="1" t="s">
        <v>1815</v>
      </c>
      <c r="E272" s="1">
        <v>7684004234</v>
      </c>
      <c r="F272" s="1">
        <v>533</v>
      </c>
    </row>
    <row r="273" spans="1:6">
      <c r="A273" s="1" t="s">
        <v>427</v>
      </c>
      <c r="B273" s="1" t="s">
        <v>383</v>
      </c>
      <c r="C273" s="1" t="str">
        <f>TEXT("F18093002118","00000")</f>
        <v>F18093002118</v>
      </c>
      <c r="D273" s="1" t="s">
        <v>1816</v>
      </c>
      <c r="E273" s="1">
        <v>9337911205</v>
      </c>
      <c r="F273" s="1">
        <v>533</v>
      </c>
    </row>
    <row r="274" spans="1:6">
      <c r="A274" s="1" t="s">
        <v>52</v>
      </c>
      <c r="B274" s="1" t="s">
        <v>383</v>
      </c>
      <c r="C274" s="1" t="str">
        <f>TEXT("F18026002007","00000")</f>
        <v>F18026002007</v>
      </c>
      <c r="D274" s="1" t="s">
        <v>1817</v>
      </c>
      <c r="E274" s="1">
        <v>7978608852</v>
      </c>
      <c r="F274" s="1">
        <v>531</v>
      </c>
    </row>
    <row r="275" spans="1:6">
      <c r="A275" s="1" t="s">
        <v>653</v>
      </c>
      <c r="B275" s="1" t="s">
        <v>383</v>
      </c>
      <c r="C275" s="1" t="str">
        <f>TEXT("F18045002047","00000")</f>
        <v>F18045002047</v>
      </c>
      <c r="D275" s="1" t="s">
        <v>1818</v>
      </c>
      <c r="E275" s="1">
        <v>8339800428</v>
      </c>
      <c r="F275" s="1">
        <v>531</v>
      </c>
    </row>
    <row r="276" spans="1:6">
      <c r="A276" s="1" t="s">
        <v>47</v>
      </c>
      <c r="B276" s="1" t="s">
        <v>383</v>
      </c>
      <c r="C276" s="1" t="str">
        <f>TEXT("F18070002052","00000")</f>
        <v>F18070002052</v>
      </c>
      <c r="D276" s="1" t="s">
        <v>1819</v>
      </c>
      <c r="E276" s="1">
        <v>8480910553</v>
      </c>
      <c r="F276" s="1">
        <v>530</v>
      </c>
    </row>
    <row r="277" spans="1:6">
      <c r="A277" s="1" t="s">
        <v>427</v>
      </c>
      <c r="B277" s="1" t="s">
        <v>383</v>
      </c>
      <c r="C277" s="1" t="str">
        <f>TEXT("F18093002009","00000")</f>
        <v>F18093002009</v>
      </c>
      <c r="D277" s="1" t="s">
        <v>1820</v>
      </c>
      <c r="E277" s="1">
        <v>7504379719</v>
      </c>
      <c r="F277" s="1">
        <v>530</v>
      </c>
    </row>
    <row r="278" spans="1:6">
      <c r="A278" s="1" t="s">
        <v>1123</v>
      </c>
      <c r="B278" s="1" t="s">
        <v>383</v>
      </c>
      <c r="C278" s="1" t="str">
        <f>TEXT("F18128002046","00000")</f>
        <v>F18128002046</v>
      </c>
      <c r="D278" s="1" t="s">
        <v>1821</v>
      </c>
      <c r="E278" s="1">
        <v>7077506744</v>
      </c>
      <c r="F278" s="1">
        <v>530</v>
      </c>
    </row>
    <row r="279" spans="1:6">
      <c r="A279" s="1" t="s">
        <v>427</v>
      </c>
      <c r="B279" s="1" t="s">
        <v>383</v>
      </c>
      <c r="C279" s="1" t="str">
        <f>TEXT("F18093002020","00000")</f>
        <v>F18093002020</v>
      </c>
      <c r="D279" s="1" t="s">
        <v>1822</v>
      </c>
      <c r="E279" s="1">
        <v>7381072094</v>
      </c>
      <c r="F279" s="1">
        <v>529</v>
      </c>
    </row>
    <row r="280" spans="1:6">
      <c r="A280" s="1" t="s">
        <v>427</v>
      </c>
      <c r="B280" s="1" t="s">
        <v>383</v>
      </c>
      <c r="C280" s="1" t="str">
        <f>TEXT("F18093002086","00000")</f>
        <v>F18093002086</v>
      </c>
      <c r="D280" s="1" t="s">
        <v>1823</v>
      </c>
      <c r="E280" s="1">
        <v>8260538647</v>
      </c>
      <c r="F280" s="1">
        <v>529</v>
      </c>
    </row>
    <row r="281" spans="1:6">
      <c r="A281" s="1" t="s">
        <v>217</v>
      </c>
      <c r="B281" s="1" t="s">
        <v>660</v>
      </c>
      <c r="C281" s="1" t="str">
        <f>TEXT("F18012003035","00000")</f>
        <v>F18012003035</v>
      </c>
      <c r="D281" s="1" t="s">
        <v>1824</v>
      </c>
      <c r="E281" s="1">
        <v>9861407688</v>
      </c>
      <c r="F281" s="1">
        <v>675</v>
      </c>
    </row>
    <row r="282" spans="1:6">
      <c r="A282" s="1" t="s">
        <v>33</v>
      </c>
      <c r="B282" s="1" t="s">
        <v>660</v>
      </c>
      <c r="C282" s="1" t="str">
        <f>TEXT("F18001003036","00000")</f>
        <v>F18001003036</v>
      </c>
      <c r="D282" s="1" t="s">
        <v>1825</v>
      </c>
      <c r="E282" s="1">
        <v>9124004050</v>
      </c>
      <c r="F282" s="1">
        <v>668</v>
      </c>
    </row>
    <row r="283" spans="1:6">
      <c r="A283" s="1" t="s">
        <v>298</v>
      </c>
      <c r="B283" s="1" t="s">
        <v>660</v>
      </c>
      <c r="C283" s="1" t="str">
        <f>TEXT("F18019003008","00000")</f>
        <v>F18019003008</v>
      </c>
      <c r="D283" s="1" t="s">
        <v>1826</v>
      </c>
      <c r="E283" s="1">
        <v>9437092455</v>
      </c>
      <c r="F283" s="1">
        <v>633</v>
      </c>
    </row>
    <row r="284" spans="1:6">
      <c r="A284" s="1" t="s">
        <v>123</v>
      </c>
      <c r="B284" s="1" t="s">
        <v>660</v>
      </c>
      <c r="C284" s="1" t="str">
        <f>TEXT("F18062003014","00000")</f>
        <v>F18062003014</v>
      </c>
      <c r="D284" s="1" t="s">
        <v>1827</v>
      </c>
      <c r="E284" s="1">
        <v>7735253600</v>
      </c>
      <c r="F284" s="1">
        <v>631</v>
      </c>
    </row>
    <row r="285" spans="1:6">
      <c r="A285" s="1" t="s">
        <v>217</v>
      </c>
      <c r="B285" s="1" t="s">
        <v>660</v>
      </c>
      <c r="C285" s="1" t="str">
        <f>TEXT("F18012003026","00000")</f>
        <v>F18012003026</v>
      </c>
      <c r="D285" s="1" t="s">
        <v>1828</v>
      </c>
      <c r="E285" s="1">
        <v>8480320373</v>
      </c>
      <c r="F285" s="1">
        <v>629</v>
      </c>
    </row>
    <row r="286" spans="1:6">
      <c r="A286" s="1" t="s">
        <v>52</v>
      </c>
      <c r="B286" s="1" t="s">
        <v>660</v>
      </c>
      <c r="C286" s="1" t="str">
        <f>TEXT("F18026003028","00000")</f>
        <v>F18026003028</v>
      </c>
      <c r="D286" s="1" t="s">
        <v>1829</v>
      </c>
      <c r="E286" s="1">
        <v>8797177355</v>
      </c>
      <c r="F286" s="1">
        <v>622</v>
      </c>
    </row>
    <row r="287" spans="1:6">
      <c r="A287" s="1" t="s">
        <v>123</v>
      </c>
      <c r="B287" s="1" t="s">
        <v>660</v>
      </c>
      <c r="C287" s="1" t="str">
        <f>TEXT("F18062003013","00000")</f>
        <v>F18062003013</v>
      </c>
      <c r="D287" s="1" t="s">
        <v>1830</v>
      </c>
      <c r="E287" s="1">
        <v>6370211688</v>
      </c>
      <c r="F287" s="1">
        <v>617</v>
      </c>
    </row>
    <row r="288" spans="1:6">
      <c r="A288" s="1" t="s">
        <v>6</v>
      </c>
      <c r="B288" s="1" t="s">
        <v>660</v>
      </c>
      <c r="C288" s="1" t="str">
        <f>TEXT("F18018003031","00000")</f>
        <v>F18018003031</v>
      </c>
      <c r="D288" s="1" t="s">
        <v>1831</v>
      </c>
      <c r="E288" s="1">
        <v>7008689099</v>
      </c>
      <c r="F288" s="1">
        <v>614</v>
      </c>
    </row>
    <row r="289" spans="1:6">
      <c r="A289" s="1" t="s">
        <v>745</v>
      </c>
      <c r="B289" s="1" t="s">
        <v>660</v>
      </c>
      <c r="C289" s="1" t="str">
        <f>TEXT("L19011003003","00000")</f>
        <v>L19011003003</v>
      </c>
      <c r="D289" s="1" t="s">
        <v>1832</v>
      </c>
      <c r="E289" s="1">
        <v>8651397440</v>
      </c>
      <c r="F289" s="1">
        <v>614</v>
      </c>
    </row>
    <row r="290" spans="1:6">
      <c r="A290" s="1" t="s">
        <v>217</v>
      </c>
      <c r="B290" s="1" t="s">
        <v>660</v>
      </c>
      <c r="C290" s="1" t="str">
        <f>TEXT("F18012003045","00000")</f>
        <v>F18012003045</v>
      </c>
      <c r="D290" s="1" t="s">
        <v>1833</v>
      </c>
      <c r="E290" s="1">
        <v>9438662950</v>
      </c>
      <c r="F290" s="1">
        <v>612</v>
      </c>
    </row>
    <row r="291" spans="1:6">
      <c r="A291" s="1" t="s">
        <v>298</v>
      </c>
      <c r="B291" s="1" t="s">
        <v>660</v>
      </c>
      <c r="C291" s="1" t="str">
        <f>TEXT("F18019003056","00000")</f>
        <v>F18019003056</v>
      </c>
      <c r="D291" s="1" t="s">
        <v>1834</v>
      </c>
      <c r="E291" s="1">
        <v>8280091019</v>
      </c>
      <c r="F291" s="1">
        <v>607</v>
      </c>
    </row>
    <row r="292" spans="1:6">
      <c r="A292" s="1" t="s">
        <v>322</v>
      </c>
      <c r="B292" s="1" t="s">
        <v>660</v>
      </c>
      <c r="C292" s="1" t="str">
        <f>TEXT("F18024003041","00000")</f>
        <v>F18024003041</v>
      </c>
      <c r="D292" s="1" t="s">
        <v>1835</v>
      </c>
      <c r="E292" s="1">
        <v>8117003746</v>
      </c>
      <c r="F292" s="1">
        <v>600</v>
      </c>
    </row>
    <row r="293" spans="1:6">
      <c r="A293" s="1" t="s">
        <v>298</v>
      </c>
      <c r="B293" s="1" t="s">
        <v>660</v>
      </c>
      <c r="C293" s="1" t="str">
        <f>TEXT("F18019003045","00000")</f>
        <v>F18019003045</v>
      </c>
      <c r="D293" s="1" t="s">
        <v>1836</v>
      </c>
      <c r="E293" s="1">
        <v>9998161120</v>
      </c>
      <c r="F293" s="1">
        <v>595</v>
      </c>
    </row>
    <row r="294" spans="1:6">
      <c r="A294" s="1" t="s">
        <v>6</v>
      </c>
      <c r="B294" s="1" t="s">
        <v>660</v>
      </c>
      <c r="C294" s="1" t="str">
        <f>TEXT("F18018003038","00000")</f>
        <v>F18018003038</v>
      </c>
      <c r="D294" s="1" t="s">
        <v>1837</v>
      </c>
      <c r="E294" s="1">
        <v>9938152561</v>
      </c>
      <c r="F294" s="1">
        <v>594</v>
      </c>
    </row>
    <row r="295" spans="1:6">
      <c r="A295" s="1" t="s">
        <v>217</v>
      </c>
      <c r="B295" s="1" t="s">
        <v>660</v>
      </c>
      <c r="C295" s="1" t="str">
        <f>TEXT("F18012003024","00000")</f>
        <v>F18012003024</v>
      </c>
      <c r="D295" s="1" t="s">
        <v>1838</v>
      </c>
      <c r="E295" s="1">
        <v>9937055650</v>
      </c>
      <c r="F295" s="1">
        <v>585</v>
      </c>
    </row>
    <row r="296" spans="1:6">
      <c r="A296" s="1" t="s">
        <v>175</v>
      </c>
      <c r="B296" s="1" t="s">
        <v>660</v>
      </c>
      <c r="C296" s="1" t="str">
        <f>TEXT("F18098003002","00000")</f>
        <v>F18098003002</v>
      </c>
      <c r="D296" s="1" t="s">
        <v>1839</v>
      </c>
      <c r="E296" s="1">
        <v>7978752279</v>
      </c>
      <c r="F296" s="1">
        <v>585</v>
      </c>
    </row>
    <row r="297" spans="1:6">
      <c r="A297" s="1" t="s">
        <v>16</v>
      </c>
      <c r="B297" s="1" t="s">
        <v>660</v>
      </c>
      <c r="C297" s="1" t="str">
        <f>TEXT("F18013003033","00000")</f>
        <v>F18013003033</v>
      </c>
      <c r="D297" s="1" t="s">
        <v>1840</v>
      </c>
      <c r="E297" s="1">
        <v>8480769757</v>
      </c>
      <c r="F297" s="1">
        <v>583</v>
      </c>
    </row>
    <row r="298" spans="1:6">
      <c r="A298" s="1" t="s">
        <v>6</v>
      </c>
      <c r="B298" s="1" t="s">
        <v>660</v>
      </c>
      <c r="C298" s="1" t="str">
        <f>TEXT("F18018003057","00000")</f>
        <v>F18018003057</v>
      </c>
      <c r="D298" s="1" t="s">
        <v>1841</v>
      </c>
      <c r="E298" s="1">
        <v>9937190625</v>
      </c>
      <c r="F298" s="1">
        <v>581</v>
      </c>
    </row>
    <row r="299" spans="1:6">
      <c r="A299" s="1" t="s">
        <v>726</v>
      </c>
      <c r="B299" s="1" t="s">
        <v>660</v>
      </c>
      <c r="C299" s="1" t="str">
        <f>TEXT("F18049003038","00000")</f>
        <v>F18049003038</v>
      </c>
      <c r="D299" s="1" t="s">
        <v>1842</v>
      </c>
      <c r="E299" s="1">
        <v>9777014701</v>
      </c>
      <c r="F299" s="1">
        <v>581</v>
      </c>
    </row>
    <row r="300" spans="1:6">
      <c r="A300" s="1" t="s">
        <v>298</v>
      </c>
      <c r="B300" s="1" t="s">
        <v>660</v>
      </c>
      <c r="C300" s="1" t="str">
        <f>TEXT("F18019003023","00000")</f>
        <v>F18019003023</v>
      </c>
      <c r="D300" s="1" t="s">
        <v>1843</v>
      </c>
      <c r="E300" s="1">
        <v>9975490150</v>
      </c>
      <c r="F300" s="1">
        <v>580</v>
      </c>
    </row>
    <row r="301" spans="1:6">
      <c r="A301" s="1" t="s">
        <v>16</v>
      </c>
      <c r="B301" s="1" t="s">
        <v>660</v>
      </c>
      <c r="C301" s="1" t="str">
        <f>TEXT("F18013003043","00000")</f>
        <v>F18013003043</v>
      </c>
      <c r="D301" s="1" t="s">
        <v>1844</v>
      </c>
      <c r="E301" s="1">
        <v>9937635400</v>
      </c>
      <c r="F301" s="1">
        <v>576</v>
      </c>
    </row>
    <row r="302" spans="1:6">
      <c r="A302" s="1" t="s">
        <v>175</v>
      </c>
      <c r="B302" s="1" t="s">
        <v>660</v>
      </c>
      <c r="C302" s="1" t="str">
        <f>TEXT("F18098003051","00000")</f>
        <v>F18098003051</v>
      </c>
      <c r="D302" s="1" t="s">
        <v>1845</v>
      </c>
      <c r="E302" s="1">
        <v>9668002260</v>
      </c>
      <c r="F302" s="1">
        <v>576</v>
      </c>
    </row>
    <row r="303" spans="1:6">
      <c r="A303" s="1" t="s">
        <v>298</v>
      </c>
      <c r="B303" s="1" t="s">
        <v>660</v>
      </c>
      <c r="C303" s="1" t="str">
        <f>TEXT("F18019003021","00000")</f>
        <v>F18019003021</v>
      </c>
      <c r="D303" s="1" t="s">
        <v>1846</v>
      </c>
      <c r="E303" s="1">
        <v>9593242490</v>
      </c>
      <c r="F303" s="1">
        <v>572</v>
      </c>
    </row>
    <row r="304" spans="1:6">
      <c r="A304" s="1" t="s">
        <v>298</v>
      </c>
      <c r="B304" s="1" t="s">
        <v>660</v>
      </c>
      <c r="C304" s="1" t="str">
        <f>TEXT("F18019003048","00000")</f>
        <v>F18019003048</v>
      </c>
      <c r="D304" s="1" t="s">
        <v>1847</v>
      </c>
      <c r="E304" s="1">
        <v>8789507132</v>
      </c>
      <c r="F304" s="1">
        <v>572</v>
      </c>
    </row>
    <row r="305" spans="1:6">
      <c r="A305" s="1" t="s">
        <v>6</v>
      </c>
      <c r="B305" s="1" t="s">
        <v>660</v>
      </c>
      <c r="C305" s="1" t="str">
        <f>TEXT("F18018003004","00000")</f>
        <v>F18018003004</v>
      </c>
      <c r="D305" s="1" t="s">
        <v>1848</v>
      </c>
      <c r="E305" s="1">
        <v>7978655955</v>
      </c>
      <c r="F305" s="1">
        <v>571</v>
      </c>
    </row>
    <row r="306" spans="1:6">
      <c r="A306" s="1" t="s">
        <v>786</v>
      </c>
      <c r="B306" s="1" t="s">
        <v>660</v>
      </c>
      <c r="C306" s="1" t="str">
        <f>TEXT("F18069003003","00000")</f>
        <v>F18069003003</v>
      </c>
      <c r="D306" s="1" t="s">
        <v>1849</v>
      </c>
      <c r="E306" s="1">
        <v>8338918688</v>
      </c>
      <c r="F306" s="1">
        <v>571</v>
      </c>
    </row>
    <row r="307" spans="1:6">
      <c r="A307" s="1" t="s">
        <v>33</v>
      </c>
      <c r="B307" s="1" t="s">
        <v>660</v>
      </c>
      <c r="C307" s="1" t="str">
        <f>TEXT("F18001003012","00000")</f>
        <v>F18001003012</v>
      </c>
      <c r="D307" s="1" t="s">
        <v>1793</v>
      </c>
      <c r="E307" s="1">
        <v>6372191481</v>
      </c>
      <c r="F307" s="1">
        <v>570</v>
      </c>
    </row>
    <row r="308" spans="1:6">
      <c r="A308" s="1" t="s">
        <v>298</v>
      </c>
      <c r="B308" s="1" t="s">
        <v>660</v>
      </c>
      <c r="C308" s="1" t="str">
        <f>TEXT("F18019003046","00000")</f>
        <v>F18019003046</v>
      </c>
      <c r="D308" s="1" t="s">
        <v>1850</v>
      </c>
      <c r="E308" s="1">
        <v>9485070949</v>
      </c>
      <c r="F308" s="1">
        <v>570</v>
      </c>
    </row>
    <row r="309" spans="1:6">
      <c r="A309" s="1" t="s">
        <v>123</v>
      </c>
      <c r="B309" s="1" t="s">
        <v>660</v>
      </c>
      <c r="C309" s="1" t="str">
        <f>TEXT("F18062003011","00000")</f>
        <v>F18062003011</v>
      </c>
      <c r="D309" s="1" t="s">
        <v>1851</v>
      </c>
      <c r="E309" s="1">
        <v>7326071769</v>
      </c>
      <c r="F309" s="1">
        <v>570</v>
      </c>
    </row>
    <row r="310" spans="1:6">
      <c r="A310" s="1" t="s">
        <v>682</v>
      </c>
      <c r="B310" s="1" t="s">
        <v>660</v>
      </c>
      <c r="C310" s="1" t="str">
        <f>TEXT("F18081003048","00000")</f>
        <v>F18081003048</v>
      </c>
      <c r="D310" s="1" t="s">
        <v>1852</v>
      </c>
      <c r="E310" s="1">
        <v>9078726014</v>
      </c>
      <c r="F310" s="1">
        <v>570</v>
      </c>
    </row>
    <row r="311" spans="1:6">
      <c r="A311" s="1" t="s">
        <v>1180</v>
      </c>
      <c r="B311" s="1" t="s">
        <v>660</v>
      </c>
      <c r="C311" s="1" t="str">
        <f>TEXT("F18009003011","00000")</f>
        <v>F18009003011</v>
      </c>
      <c r="D311" s="1" t="s">
        <v>1853</v>
      </c>
      <c r="E311" s="1">
        <v>8480408281</v>
      </c>
      <c r="F311" s="1">
        <v>569</v>
      </c>
    </row>
    <row r="312" spans="1:6">
      <c r="A312" s="1" t="s">
        <v>52</v>
      </c>
      <c r="B312" s="1" t="s">
        <v>660</v>
      </c>
      <c r="C312" s="1" t="str">
        <f>TEXT("F18026003044","00000")</f>
        <v>F18026003044</v>
      </c>
      <c r="D312" s="1" t="s">
        <v>1854</v>
      </c>
      <c r="E312" s="1">
        <v>9439161865</v>
      </c>
      <c r="F312" s="1">
        <v>565</v>
      </c>
    </row>
    <row r="313" spans="1:6">
      <c r="A313" s="1" t="s">
        <v>86</v>
      </c>
      <c r="B313" s="1" t="s">
        <v>660</v>
      </c>
      <c r="C313" s="1" t="str">
        <f>TEXT("F18040003023","00000")</f>
        <v>F18040003023</v>
      </c>
      <c r="D313" s="1" t="s">
        <v>1855</v>
      </c>
      <c r="E313" s="1">
        <v>8917489146</v>
      </c>
      <c r="F313" s="1">
        <v>565</v>
      </c>
    </row>
    <row r="314" spans="1:6">
      <c r="A314" s="1" t="s">
        <v>615</v>
      </c>
      <c r="B314" s="1" t="s">
        <v>660</v>
      </c>
      <c r="C314" s="1" t="str">
        <f>TEXT("F18033003012","00000")</f>
        <v>F18033003012</v>
      </c>
      <c r="D314" s="1" t="s">
        <v>1856</v>
      </c>
      <c r="E314" s="1">
        <v>8480564429</v>
      </c>
      <c r="F314" s="1">
        <v>564</v>
      </c>
    </row>
    <row r="315" spans="1:6">
      <c r="A315" s="1" t="s">
        <v>786</v>
      </c>
      <c r="B315" s="1" t="s">
        <v>660</v>
      </c>
      <c r="C315" s="1" t="str">
        <f>TEXT("F18069003007","00000")</f>
        <v>F18069003007</v>
      </c>
      <c r="D315" s="1" t="s">
        <v>824</v>
      </c>
      <c r="E315" s="1">
        <v>9777716832</v>
      </c>
      <c r="F315" s="1">
        <v>564</v>
      </c>
    </row>
    <row r="316" spans="1:6">
      <c r="A316" s="1" t="s">
        <v>786</v>
      </c>
      <c r="B316" s="1" t="s">
        <v>660</v>
      </c>
      <c r="C316" s="1" t="str">
        <f>TEXT("F18069003001","00000")</f>
        <v>F18069003001</v>
      </c>
      <c r="D316" s="1" t="s">
        <v>1857</v>
      </c>
      <c r="E316" s="1">
        <v>9938961281</v>
      </c>
      <c r="F316" s="1">
        <v>563</v>
      </c>
    </row>
    <row r="317" spans="1:6">
      <c r="A317" s="1" t="s">
        <v>1180</v>
      </c>
      <c r="B317" s="1" t="s">
        <v>660</v>
      </c>
      <c r="C317" s="1" t="str">
        <f>TEXT("F18009003010","00000")</f>
        <v>F18009003010</v>
      </c>
      <c r="D317" s="1" t="s">
        <v>1858</v>
      </c>
      <c r="E317" s="1">
        <v>9777192139</v>
      </c>
      <c r="F317" s="1">
        <v>561</v>
      </c>
    </row>
    <row r="318" spans="1:6">
      <c r="A318" s="1" t="s">
        <v>123</v>
      </c>
      <c r="B318" s="1" t="s">
        <v>660</v>
      </c>
      <c r="C318" s="1" t="str">
        <f>TEXT("F18062003017","00000")</f>
        <v>F18062003017</v>
      </c>
      <c r="D318" s="1" t="s">
        <v>1859</v>
      </c>
      <c r="E318" s="1">
        <v>6203261117</v>
      </c>
      <c r="F318" s="1">
        <v>560</v>
      </c>
    </row>
    <row r="319" spans="1:6">
      <c r="A319" s="1" t="s">
        <v>786</v>
      </c>
      <c r="B319" s="1" t="s">
        <v>660</v>
      </c>
      <c r="C319" s="1" t="str">
        <f>TEXT("F18069003021","00000")</f>
        <v>F18069003021</v>
      </c>
      <c r="D319" s="1" t="s">
        <v>1860</v>
      </c>
      <c r="E319" s="1">
        <v>8249351793</v>
      </c>
      <c r="F319" s="1">
        <v>560</v>
      </c>
    </row>
    <row r="320" spans="1:6">
      <c r="A320" s="1" t="s">
        <v>117</v>
      </c>
      <c r="B320" s="1" t="s">
        <v>660</v>
      </c>
      <c r="C320" s="1" t="str">
        <f>TEXT("F17088003063","00000")</f>
        <v>F17088003063</v>
      </c>
      <c r="D320" s="1" t="s">
        <v>1861</v>
      </c>
      <c r="E320" s="1">
        <v>7064147143</v>
      </c>
      <c r="F320" s="1">
        <v>559</v>
      </c>
    </row>
    <row r="321" spans="1:6">
      <c r="A321" s="1" t="s">
        <v>1261</v>
      </c>
      <c r="B321" s="1" t="s">
        <v>660</v>
      </c>
      <c r="C321" s="1" t="str">
        <f>TEXT("F18053003009","00000")</f>
        <v>F18053003009</v>
      </c>
      <c r="D321" s="1" t="s">
        <v>1862</v>
      </c>
      <c r="E321" s="1">
        <v>7655924173</v>
      </c>
      <c r="F321" s="1">
        <v>558</v>
      </c>
    </row>
    <row r="322" spans="1:6">
      <c r="A322" s="1" t="s">
        <v>123</v>
      </c>
      <c r="B322" s="1" t="s">
        <v>660</v>
      </c>
      <c r="C322" s="1" t="str">
        <f>TEXT("F18062003006","00000")</f>
        <v>F18062003006</v>
      </c>
      <c r="D322" s="1" t="s">
        <v>1863</v>
      </c>
      <c r="E322" s="1">
        <v>8596813756</v>
      </c>
      <c r="F322" s="1">
        <v>558</v>
      </c>
    </row>
    <row r="323" spans="1:6">
      <c r="A323" s="1" t="s">
        <v>52</v>
      </c>
      <c r="B323" s="1" t="s">
        <v>660</v>
      </c>
      <c r="C323" s="1" t="str">
        <f>TEXT("F18026003025","00000")</f>
        <v>F18026003025</v>
      </c>
      <c r="D323" s="1" t="s">
        <v>1864</v>
      </c>
      <c r="E323" s="1">
        <v>8917273317</v>
      </c>
      <c r="F323" s="1">
        <v>556</v>
      </c>
    </row>
    <row r="324" spans="1:6">
      <c r="A324" s="1" t="s">
        <v>682</v>
      </c>
      <c r="B324" s="1" t="s">
        <v>660</v>
      </c>
      <c r="C324" s="1" t="str">
        <f>TEXT("F18081003039","00000")</f>
        <v>F18081003039</v>
      </c>
      <c r="D324" s="1" t="s">
        <v>1865</v>
      </c>
      <c r="E324" s="1">
        <v>9348119257</v>
      </c>
      <c r="F324" s="1">
        <v>556</v>
      </c>
    </row>
    <row r="325" spans="1:6">
      <c r="A325" s="1" t="s">
        <v>775</v>
      </c>
      <c r="B325" s="1" t="s">
        <v>660</v>
      </c>
      <c r="C325" s="1" t="str">
        <f>TEXT("F18084003004","00000")</f>
        <v>F18084003004</v>
      </c>
      <c r="D325" s="1" t="s">
        <v>1866</v>
      </c>
      <c r="E325" s="1">
        <v>8249244396</v>
      </c>
      <c r="F325" s="1">
        <v>556</v>
      </c>
    </row>
    <row r="326" spans="1:6">
      <c r="A326" s="1" t="s">
        <v>16</v>
      </c>
      <c r="B326" s="1" t="s">
        <v>660</v>
      </c>
      <c r="C326" s="1" t="str">
        <f>TEXT("F18013003049","00000")</f>
        <v>F18013003049</v>
      </c>
      <c r="D326" s="1" t="s">
        <v>1867</v>
      </c>
      <c r="E326" s="1">
        <v>8114901593</v>
      </c>
      <c r="F326" s="1">
        <v>555</v>
      </c>
    </row>
    <row r="327" spans="1:6">
      <c r="A327" s="1" t="s">
        <v>6</v>
      </c>
      <c r="B327" s="1" t="s">
        <v>660</v>
      </c>
      <c r="C327" s="1" t="str">
        <f>TEXT("F18018003037","00000")</f>
        <v>F18018003037</v>
      </c>
      <c r="D327" s="1" t="s">
        <v>1868</v>
      </c>
      <c r="E327" s="1">
        <v>9777413662</v>
      </c>
      <c r="F327" s="1">
        <v>555</v>
      </c>
    </row>
    <row r="328" spans="1:6">
      <c r="A328" s="1" t="s">
        <v>6</v>
      </c>
      <c r="B328" s="1" t="s">
        <v>660</v>
      </c>
      <c r="C328" s="1" t="str">
        <f>TEXT("F18018003048","00000")</f>
        <v>F18018003048</v>
      </c>
      <c r="D328" s="1" t="s">
        <v>1869</v>
      </c>
      <c r="E328" s="1">
        <v>7008295281</v>
      </c>
      <c r="F328" s="1">
        <v>555</v>
      </c>
    </row>
    <row r="329" spans="1:6">
      <c r="A329" s="1" t="s">
        <v>20</v>
      </c>
      <c r="B329" s="1" t="s">
        <v>660</v>
      </c>
      <c r="C329" s="1" t="str">
        <f>TEXT("F18003003001","00000")</f>
        <v>F18003003001</v>
      </c>
      <c r="D329" s="1" t="s">
        <v>1870</v>
      </c>
      <c r="E329" s="1">
        <v>9439406431</v>
      </c>
      <c r="F329" s="1">
        <v>554</v>
      </c>
    </row>
    <row r="330" spans="1:6">
      <c r="A330" s="1" t="s">
        <v>16</v>
      </c>
      <c r="B330" s="1" t="s">
        <v>660</v>
      </c>
      <c r="C330" s="1" t="str">
        <f>TEXT("F18013003034","00000")</f>
        <v>F18013003034</v>
      </c>
      <c r="D330" s="1" t="s">
        <v>321</v>
      </c>
      <c r="E330" s="1">
        <v>7787997241</v>
      </c>
      <c r="F330" s="1">
        <v>553</v>
      </c>
    </row>
    <row r="331" spans="1:6">
      <c r="A331" s="1" t="s">
        <v>6</v>
      </c>
      <c r="B331" s="1" t="s">
        <v>660</v>
      </c>
      <c r="C331" s="1" t="str">
        <f>TEXT("F18018003008","00000")</f>
        <v>F18018003008</v>
      </c>
      <c r="D331" s="1" t="s">
        <v>1871</v>
      </c>
      <c r="E331" s="1">
        <v>9040390358</v>
      </c>
      <c r="F331" s="1">
        <v>553</v>
      </c>
    </row>
    <row r="332" spans="1:6">
      <c r="A332" s="1" t="s">
        <v>726</v>
      </c>
      <c r="B332" s="1" t="s">
        <v>660</v>
      </c>
      <c r="C332" s="1" t="str">
        <f>TEXT("L19049003008","00000")</f>
        <v>L19049003008</v>
      </c>
      <c r="D332" s="1" t="s">
        <v>1872</v>
      </c>
      <c r="E332" s="1">
        <v>7978320816</v>
      </c>
      <c r="F332" s="1">
        <v>553</v>
      </c>
    </row>
    <row r="333" spans="1:6">
      <c r="A333" s="1" t="s">
        <v>78</v>
      </c>
      <c r="B333" s="1" t="s">
        <v>660</v>
      </c>
      <c r="C333" s="1" t="str">
        <f>TEXT("F18063003013","00000")</f>
        <v>F18063003013</v>
      </c>
      <c r="D333" s="1" t="s">
        <v>1873</v>
      </c>
      <c r="E333" s="1">
        <v>9668438136</v>
      </c>
      <c r="F333" s="1">
        <v>552</v>
      </c>
    </row>
    <row r="334" spans="1:6">
      <c r="A334" s="1" t="s">
        <v>33</v>
      </c>
      <c r="B334" s="1" t="s">
        <v>660</v>
      </c>
      <c r="C334" s="1" t="str">
        <f>TEXT("F18001003020","00000")</f>
        <v>F18001003020</v>
      </c>
      <c r="D334" s="1" t="s">
        <v>1874</v>
      </c>
      <c r="E334" s="1">
        <v>7008495118</v>
      </c>
      <c r="F334" s="1">
        <v>551</v>
      </c>
    </row>
    <row r="335" spans="1:6">
      <c r="A335" s="1" t="s">
        <v>6</v>
      </c>
      <c r="B335" s="1" t="s">
        <v>660</v>
      </c>
      <c r="C335" s="1" t="str">
        <f>TEXT("F18018003007","00000")</f>
        <v>F18018003007</v>
      </c>
      <c r="D335" s="1" t="s">
        <v>1875</v>
      </c>
      <c r="E335" s="1">
        <v>9437879355</v>
      </c>
      <c r="F335" s="1">
        <v>551</v>
      </c>
    </row>
    <row r="336" spans="1:6">
      <c r="A336" s="1" t="s">
        <v>298</v>
      </c>
      <c r="B336" s="1" t="s">
        <v>660</v>
      </c>
      <c r="C336" s="1" t="str">
        <f>TEXT("F18019003060","00000")</f>
        <v>F18019003060</v>
      </c>
      <c r="D336" s="1" t="s">
        <v>1876</v>
      </c>
      <c r="E336" s="1">
        <v>9073117655</v>
      </c>
      <c r="F336" s="1">
        <v>550</v>
      </c>
    </row>
    <row r="337" spans="1:6">
      <c r="A337" s="1" t="s">
        <v>78</v>
      </c>
      <c r="B337" s="1" t="s">
        <v>660</v>
      </c>
      <c r="C337" s="1" t="str">
        <f>TEXT("F18063003016","00000")</f>
        <v>F18063003016</v>
      </c>
      <c r="D337" s="1" t="s">
        <v>1877</v>
      </c>
      <c r="E337" s="1">
        <v>9078368847</v>
      </c>
      <c r="F337" s="1">
        <v>549</v>
      </c>
    </row>
    <row r="338" spans="1:6">
      <c r="A338" s="1" t="s">
        <v>1261</v>
      </c>
      <c r="B338" s="1" t="s">
        <v>660</v>
      </c>
      <c r="C338" s="1" t="str">
        <f>TEXT("F18053003003","00000")</f>
        <v>F18053003003</v>
      </c>
      <c r="D338" s="1" t="s">
        <v>1423</v>
      </c>
      <c r="E338" s="1">
        <v>9778647286</v>
      </c>
      <c r="F338" s="1">
        <v>548</v>
      </c>
    </row>
    <row r="339" spans="1:6">
      <c r="A339" s="1" t="s">
        <v>123</v>
      </c>
      <c r="B339" s="1" t="s">
        <v>660</v>
      </c>
      <c r="C339" s="1" t="str">
        <f>TEXT("F18062003028","00000")</f>
        <v>F18062003028</v>
      </c>
      <c r="D339" s="1" t="s">
        <v>1878</v>
      </c>
      <c r="E339" s="1">
        <v>9337680236</v>
      </c>
      <c r="F339" s="1">
        <v>548</v>
      </c>
    </row>
    <row r="340" spans="1:6">
      <c r="A340" s="1" t="s">
        <v>682</v>
      </c>
      <c r="B340" s="1" t="s">
        <v>660</v>
      </c>
      <c r="C340" s="1" t="str">
        <f>TEXT("F18081003045","00000")</f>
        <v>F18081003045</v>
      </c>
      <c r="D340" s="1" t="s">
        <v>1879</v>
      </c>
      <c r="E340" s="1">
        <v>9937198562</v>
      </c>
      <c r="F340" s="1">
        <v>547</v>
      </c>
    </row>
    <row r="341" spans="1:6">
      <c r="A341" s="1" t="s">
        <v>1235</v>
      </c>
      <c r="B341" s="1" t="s">
        <v>660</v>
      </c>
      <c r="C341" s="1" t="str">
        <f>TEXT("F18037003031","00000")</f>
        <v>F18037003031</v>
      </c>
      <c r="D341" s="1" t="s">
        <v>1880</v>
      </c>
      <c r="E341" s="1">
        <v>8118010108</v>
      </c>
      <c r="F341" s="1">
        <v>546</v>
      </c>
    </row>
    <row r="342" spans="1:6">
      <c r="A342" s="1" t="s">
        <v>123</v>
      </c>
      <c r="B342" s="1" t="s">
        <v>660</v>
      </c>
      <c r="C342" s="1" t="str">
        <f>TEXT("F18062003018","00000")</f>
        <v>F18062003018</v>
      </c>
      <c r="D342" s="1" t="s">
        <v>1881</v>
      </c>
      <c r="E342" s="1">
        <v>7894795202</v>
      </c>
      <c r="F342" s="1">
        <v>546</v>
      </c>
    </row>
    <row r="343" spans="1:6">
      <c r="A343" s="1" t="s">
        <v>413</v>
      </c>
      <c r="B343" s="1" t="s">
        <v>660</v>
      </c>
      <c r="C343" s="1" t="str">
        <f>TEXT("F18039001021","00000")</f>
        <v>F18039001021</v>
      </c>
      <c r="D343" s="1" t="s">
        <v>1882</v>
      </c>
      <c r="E343" s="1">
        <v>9337924397</v>
      </c>
      <c r="F343" s="1">
        <v>545</v>
      </c>
    </row>
    <row r="344" spans="1:6">
      <c r="A344" s="1" t="s">
        <v>298</v>
      </c>
      <c r="B344" s="1" t="s">
        <v>660</v>
      </c>
      <c r="C344" s="1" t="str">
        <f>TEXT("F18019003027","00000")</f>
        <v>F18019003027</v>
      </c>
      <c r="D344" s="1" t="s">
        <v>1883</v>
      </c>
      <c r="E344" s="1">
        <v>7978501435</v>
      </c>
      <c r="F344" s="1">
        <v>544</v>
      </c>
    </row>
    <row r="345" spans="1:6">
      <c r="A345" s="1" t="s">
        <v>33</v>
      </c>
      <c r="B345" s="1" t="s">
        <v>660</v>
      </c>
      <c r="C345" s="1" t="str">
        <f>TEXT("F18001003011","00000")</f>
        <v>F18001003011</v>
      </c>
      <c r="D345" s="1" t="s">
        <v>1884</v>
      </c>
      <c r="E345" s="1">
        <v>9438043412</v>
      </c>
      <c r="F345" s="1">
        <v>543</v>
      </c>
    </row>
    <row r="346" spans="1:6">
      <c r="A346" s="1" t="s">
        <v>477</v>
      </c>
      <c r="B346" s="1" t="s">
        <v>660</v>
      </c>
      <c r="C346" s="1" t="str">
        <f>TEXT("F18014003028","00000")</f>
        <v>F18014003028</v>
      </c>
      <c r="D346" s="1" t="s">
        <v>1885</v>
      </c>
      <c r="E346" s="1">
        <v>8598803990</v>
      </c>
      <c r="F346" s="1">
        <v>542</v>
      </c>
    </row>
    <row r="347" spans="1:6">
      <c r="A347" s="1" t="s">
        <v>6</v>
      </c>
      <c r="B347" s="1" t="s">
        <v>660</v>
      </c>
      <c r="C347" s="1" t="str">
        <f>TEXT("F18018003012","00000")</f>
        <v>F18018003012</v>
      </c>
      <c r="D347" s="1" t="s">
        <v>1886</v>
      </c>
      <c r="E347" s="1">
        <v>7873409933</v>
      </c>
      <c r="F347" s="1">
        <v>542</v>
      </c>
    </row>
    <row r="348" spans="1:6">
      <c r="A348" s="1" t="s">
        <v>1887</v>
      </c>
      <c r="B348" s="1" t="s">
        <v>660</v>
      </c>
      <c r="C348" s="1" t="str">
        <f>TEXT("F18043003011","00000")</f>
        <v>F18043003011</v>
      </c>
      <c r="D348" s="1" t="s">
        <v>1888</v>
      </c>
      <c r="E348" s="1">
        <v>9078154682</v>
      </c>
      <c r="F348" s="1">
        <v>542</v>
      </c>
    </row>
    <row r="349" spans="1:6">
      <c r="A349" s="1" t="s">
        <v>474</v>
      </c>
      <c r="B349" s="1" t="s">
        <v>660</v>
      </c>
      <c r="C349" s="1" t="str">
        <f>TEXT("F18162003013","00000")</f>
        <v>F18162003013</v>
      </c>
      <c r="D349" s="1" t="s">
        <v>603</v>
      </c>
      <c r="E349" s="1">
        <v>7064181774</v>
      </c>
      <c r="F349" s="1">
        <v>542</v>
      </c>
    </row>
    <row r="350" spans="1:6">
      <c r="A350" s="1" t="s">
        <v>567</v>
      </c>
      <c r="B350" s="1" t="s">
        <v>660</v>
      </c>
      <c r="C350" s="1" t="str">
        <f>TEXT("F18025003033","00000")</f>
        <v>F18025003033</v>
      </c>
      <c r="D350" s="1" t="s">
        <v>1889</v>
      </c>
      <c r="E350" s="1">
        <v>8480381690</v>
      </c>
      <c r="F350" s="1">
        <v>541</v>
      </c>
    </row>
    <row r="351" spans="1:6">
      <c r="A351" s="1" t="s">
        <v>142</v>
      </c>
      <c r="B351" s="1" t="s">
        <v>660</v>
      </c>
      <c r="C351" s="1" t="str">
        <f>TEXT("F18075003034","00000")</f>
        <v>F18075003034</v>
      </c>
      <c r="D351" s="1" t="s">
        <v>1890</v>
      </c>
      <c r="E351" s="1">
        <v>7538017767</v>
      </c>
      <c r="F351" s="1">
        <v>541</v>
      </c>
    </row>
    <row r="352" spans="1:6">
      <c r="A352" s="1" t="s">
        <v>117</v>
      </c>
      <c r="B352" s="1" t="s">
        <v>660</v>
      </c>
      <c r="C352" s="1" t="str">
        <f>TEXT("F18088003005","00000")</f>
        <v>F18088003005</v>
      </c>
      <c r="D352" s="1" t="s">
        <v>1891</v>
      </c>
      <c r="E352" s="1">
        <v>9078813020</v>
      </c>
      <c r="F352" s="1">
        <v>541</v>
      </c>
    </row>
    <row r="353" spans="1:6">
      <c r="A353" s="1" t="s">
        <v>117</v>
      </c>
      <c r="B353" s="1" t="s">
        <v>660</v>
      </c>
      <c r="C353" s="1" t="str">
        <f>TEXT("F18088003016","00000")</f>
        <v>F18088003016</v>
      </c>
      <c r="D353" s="1" t="s">
        <v>1892</v>
      </c>
      <c r="E353" s="1">
        <v>9937159053</v>
      </c>
      <c r="F353" s="1">
        <v>541</v>
      </c>
    </row>
    <row r="354" spans="1:6">
      <c r="A354" s="1" t="s">
        <v>474</v>
      </c>
      <c r="B354" s="1" t="s">
        <v>660</v>
      </c>
      <c r="C354" s="1" t="str">
        <f>TEXT("F18162003038","00000")</f>
        <v>F18162003038</v>
      </c>
      <c r="D354" s="1" t="s">
        <v>1741</v>
      </c>
      <c r="E354" s="1">
        <v>9556482896</v>
      </c>
      <c r="F354" s="1">
        <v>541</v>
      </c>
    </row>
    <row r="355" spans="1:6">
      <c r="A355" s="1" t="s">
        <v>682</v>
      </c>
      <c r="B355" s="1" t="s">
        <v>660</v>
      </c>
      <c r="C355" s="1" t="str">
        <f>TEXT("F18081003038","00000")</f>
        <v>F18081003038</v>
      </c>
      <c r="D355" s="1" t="s">
        <v>1893</v>
      </c>
      <c r="E355" s="1">
        <v>7749945699</v>
      </c>
      <c r="F355" s="1">
        <v>540</v>
      </c>
    </row>
    <row r="356" spans="1:6">
      <c r="A356" s="1" t="s">
        <v>701</v>
      </c>
      <c r="B356" s="1" t="s">
        <v>660</v>
      </c>
      <c r="C356" s="1" t="str">
        <f>TEXT("F18071003045","00000")</f>
        <v>F18071003045</v>
      </c>
      <c r="D356" s="1" t="s">
        <v>1894</v>
      </c>
      <c r="E356" s="1">
        <v>7656865543</v>
      </c>
      <c r="F356" s="1">
        <v>539</v>
      </c>
    </row>
    <row r="357" spans="1:6">
      <c r="A357" s="1" t="s">
        <v>33</v>
      </c>
      <c r="B357" s="1" t="s">
        <v>660</v>
      </c>
      <c r="C357" s="1" t="str">
        <f>TEXT("F18001003023","00000")</f>
        <v>F18001003023</v>
      </c>
      <c r="D357" s="1" t="s">
        <v>1895</v>
      </c>
      <c r="E357" s="1">
        <v>9437221286</v>
      </c>
      <c r="F357" s="1">
        <v>538</v>
      </c>
    </row>
    <row r="358" spans="1:6">
      <c r="A358" s="1" t="s">
        <v>322</v>
      </c>
      <c r="B358" s="1" t="s">
        <v>660</v>
      </c>
      <c r="C358" s="1" t="str">
        <f>TEXT("F18024003025","00000")</f>
        <v>F18024003025</v>
      </c>
      <c r="D358" s="1" t="s">
        <v>1896</v>
      </c>
      <c r="E358" s="1">
        <v>9777187335</v>
      </c>
      <c r="F358" s="1">
        <v>538</v>
      </c>
    </row>
    <row r="359" spans="1:6">
      <c r="A359" s="1" t="s">
        <v>52</v>
      </c>
      <c r="B359" s="1" t="s">
        <v>660</v>
      </c>
      <c r="C359" s="1" t="str">
        <f>TEXT("F18026003009","00000")</f>
        <v>F18026003009</v>
      </c>
      <c r="D359" s="1" t="s">
        <v>1897</v>
      </c>
      <c r="E359" s="1">
        <v>8249327576</v>
      </c>
      <c r="F359" s="1">
        <v>538</v>
      </c>
    </row>
    <row r="360" spans="1:6">
      <c r="A360" s="1" t="s">
        <v>413</v>
      </c>
      <c r="B360" s="1" t="s">
        <v>660</v>
      </c>
      <c r="C360" s="1" t="str">
        <f>TEXT("F18039001011","00000")</f>
        <v>F18039001011</v>
      </c>
      <c r="D360" s="1" t="s">
        <v>1898</v>
      </c>
      <c r="E360" s="1">
        <v>9438035951</v>
      </c>
      <c r="F360" s="1">
        <v>538</v>
      </c>
    </row>
    <row r="361" spans="1:6">
      <c r="A361" s="1" t="s">
        <v>217</v>
      </c>
      <c r="B361" s="1" t="s">
        <v>828</v>
      </c>
      <c r="C361" s="1" t="str">
        <f>TEXT("F18012004037","00000")</f>
        <v>F18012004037</v>
      </c>
      <c r="D361" s="1" t="s">
        <v>1899</v>
      </c>
      <c r="E361" s="1">
        <v>7205853057</v>
      </c>
      <c r="F361" s="1">
        <v>669</v>
      </c>
    </row>
    <row r="362" spans="1:6">
      <c r="A362" s="1" t="s">
        <v>855</v>
      </c>
      <c r="B362" s="1" t="s">
        <v>828</v>
      </c>
      <c r="C362" s="1" t="str">
        <f>TEXT("F18163004054","00000")</f>
        <v>F18163004054</v>
      </c>
      <c r="D362" s="1" t="s">
        <v>1900</v>
      </c>
      <c r="E362" s="1">
        <v>7008353610</v>
      </c>
      <c r="F362" s="1">
        <v>645</v>
      </c>
    </row>
    <row r="363" spans="1:6">
      <c r="A363" s="1" t="s">
        <v>6</v>
      </c>
      <c r="B363" s="1" t="s">
        <v>828</v>
      </c>
      <c r="C363" s="1" t="str">
        <f>TEXT("F18018004096","00000")</f>
        <v>F18018004096</v>
      </c>
      <c r="D363" s="1" t="s">
        <v>1474</v>
      </c>
      <c r="E363" s="1">
        <v>8763392262</v>
      </c>
      <c r="F363" s="1">
        <v>631</v>
      </c>
    </row>
    <row r="364" spans="1:6">
      <c r="A364" s="1" t="s">
        <v>978</v>
      </c>
      <c r="B364" s="1" t="s">
        <v>828</v>
      </c>
      <c r="C364" s="1" t="str">
        <f>TEXT("F18122004030","00000")</f>
        <v>F18122004030</v>
      </c>
      <c r="D364" s="1" t="s">
        <v>1901</v>
      </c>
      <c r="E364" s="1">
        <v>9078426959</v>
      </c>
      <c r="F364" s="1">
        <v>628</v>
      </c>
    </row>
    <row r="365" spans="1:6">
      <c r="A365" s="1" t="s">
        <v>217</v>
      </c>
      <c r="B365" s="1" t="s">
        <v>828</v>
      </c>
      <c r="C365" s="1" t="str">
        <f>TEXT("F18012004047","00000")</f>
        <v>F18012004047</v>
      </c>
      <c r="D365" s="1" t="s">
        <v>1902</v>
      </c>
      <c r="E365" s="1">
        <v>9337479744</v>
      </c>
      <c r="F365" s="1">
        <v>616</v>
      </c>
    </row>
    <row r="366" spans="1:6">
      <c r="A366" s="1" t="s">
        <v>855</v>
      </c>
      <c r="B366" s="1" t="s">
        <v>828</v>
      </c>
      <c r="C366" s="1" t="str">
        <f>TEXT("F18163004007","00000")</f>
        <v>F18163004007</v>
      </c>
      <c r="D366" s="1" t="s">
        <v>1903</v>
      </c>
      <c r="E366" s="1">
        <v>9556418742</v>
      </c>
      <c r="F366" s="1">
        <v>614</v>
      </c>
    </row>
    <row r="367" spans="1:6">
      <c r="A367" s="1" t="s">
        <v>16</v>
      </c>
      <c r="B367" s="1" t="s">
        <v>828</v>
      </c>
      <c r="C367" s="1" t="str">
        <f>TEXT("F18013004077","00000")</f>
        <v>F18013004077</v>
      </c>
      <c r="D367" s="1" t="s">
        <v>1904</v>
      </c>
      <c r="E367" s="1">
        <v>8895528450</v>
      </c>
      <c r="F367" s="1">
        <v>612</v>
      </c>
    </row>
    <row r="368" spans="1:6">
      <c r="A368" s="1" t="s">
        <v>855</v>
      </c>
      <c r="B368" s="1" t="s">
        <v>828</v>
      </c>
      <c r="C368" s="1" t="str">
        <f>TEXT("F18163004024","00000")</f>
        <v>F18163004024</v>
      </c>
      <c r="D368" s="1" t="s">
        <v>1905</v>
      </c>
      <c r="E368" s="1">
        <v>9337918371</v>
      </c>
      <c r="F368" s="1">
        <v>611</v>
      </c>
    </row>
    <row r="369" spans="1:6">
      <c r="A369" s="1" t="s">
        <v>855</v>
      </c>
      <c r="B369" s="1" t="s">
        <v>828</v>
      </c>
      <c r="C369" s="1" t="str">
        <f>TEXT("F18163004005","00000")</f>
        <v>F18163004005</v>
      </c>
      <c r="D369" s="1" t="s">
        <v>1906</v>
      </c>
      <c r="E369" s="1">
        <v>9078863515</v>
      </c>
      <c r="F369" s="1">
        <v>610</v>
      </c>
    </row>
    <row r="370" spans="1:6">
      <c r="A370" s="1" t="s">
        <v>1316</v>
      </c>
      <c r="B370" s="1" t="s">
        <v>828</v>
      </c>
      <c r="C370" s="1" t="str">
        <f>TEXT("F18116004059","00000")</f>
        <v>F18116004059</v>
      </c>
      <c r="D370" s="1" t="s">
        <v>1907</v>
      </c>
      <c r="E370" s="1">
        <v>9040800131</v>
      </c>
      <c r="F370" s="1">
        <v>609</v>
      </c>
    </row>
    <row r="371" spans="1:6">
      <c r="A371" s="1" t="s">
        <v>1180</v>
      </c>
      <c r="B371" s="1" t="s">
        <v>828</v>
      </c>
      <c r="C371" s="1" t="str">
        <f>TEXT("F18009004049","00000")</f>
        <v>F18009004049</v>
      </c>
      <c r="D371" s="1" t="s">
        <v>1908</v>
      </c>
      <c r="E371" s="1">
        <v>7894949658</v>
      </c>
      <c r="F371" s="1">
        <v>608</v>
      </c>
    </row>
    <row r="372" spans="1:6">
      <c r="A372" s="1" t="s">
        <v>217</v>
      </c>
      <c r="B372" s="1" t="s">
        <v>828</v>
      </c>
      <c r="C372" s="1" t="str">
        <f>TEXT("F18012004038","00000")</f>
        <v>F18012004038</v>
      </c>
      <c r="D372" s="1" t="s">
        <v>1909</v>
      </c>
      <c r="E372" s="1">
        <v>9437968419</v>
      </c>
      <c r="F372" s="1">
        <v>608</v>
      </c>
    </row>
    <row r="373" spans="1:6">
      <c r="A373" s="1" t="s">
        <v>855</v>
      </c>
      <c r="B373" s="1" t="s">
        <v>828</v>
      </c>
      <c r="C373" s="1" t="str">
        <f>TEXT("F18163004017","00000")</f>
        <v>F18163004017</v>
      </c>
      <c r="D373" s="1" t="s">
        <v>1910</v>
      </c>
      <c r="E373" s="1">
        <v>9348396534</v>
      </c>
      <c r="F373" s="1">
        <v>605</v>
      </c>
    </row>
    <row r="374" spans="1:6">
      <c r="A374" s="1" t="s">
        <v>745</v>
      </c>
      <c r="B374" s="1" t="s">
        <v>828</v>
      </c>
      <c r="C374" s="1" t="str">
        <f>TEXT("F18011003014","00000")</f>
        <v>F18011003014</v>
      </c>
      <c r="D374" s="1" t="s">
        <v>1911</v>
      </c>
      <c r="E374" s="1">
        <v>9090287591</v>
      </c>
      <c r="F374" s="1">
        <v>604</v>
      </c>
    </row>
    <row r="375" spans="1:6">
      <c r="A375" s="1" t="s">
        <v>477</v>
      </c>
      <c r="B375" s="1" t="s">
        <v>828</v>
      </c>
      <c r="C375" s="1" t="str">
        <f>TEXT("F18014004055","00000")</f>
        <v>F18014004055</v>
      </c>
      <c r="D375" s="1" t="s">
        <v>1912</v>
      </c>
      <c r="E375" s="1">
        <v>9583140109</v>
      </c>
      <c r="F375" s="1">
        <v>602</v>
      </c>
    </row>
    <row r="376" spans="1:6">
      <c r="A376" s="1" t="s">
        <v>1586</v>
      </c>
      <c r="B376" s="1" t="s">
        <v>828</v>
      </c>
      <c r="C376" s="1" t="str">
        <f>TEXT("F18113004004","00000")</f>
        <v>F18113004004</v>
      </c>
      <c r="D376" s="1" t="s">
        <v>1913</v>
      </c>
      <c r="E376" s="1">
        <v>8895731830</v>
      </c>
      <c r="F376" s="1">
        <v>602</v>
      </c>
    </row>
    <row r="377" spans="1:6">
      <c r="A377" s="1" t="s">
        <v>745</v>
      </c>
      <c r="B377" s="1" t="s">
        <v>828</v>
      </c>
      <c r="C377" s="1" t="str">
        <f>TEXT("F18011004028","00000")</f>
        <v>F18011004028</v>
      </c>
      <c r="D377" s="1" t="s">
        <v>1914</v>
      </c>
      <c r="E377" s="1">
        <v>7978701598</v>
      </c>
      <c r="F377" s="1">
        <v>600</v>
      </c>
    </row>
    <row r="378" spans="1:6">
      <c r="A378" s="1" t="s">
        <v>40</v>
      </c>
      <c r="B378" s="1" t="s">
        <v>828</v>
      </c>
      <c r="C378" s="1" t="str">
        <f>TEXT("L19044004013","00000")</f>
        <v>L19044004013</v>
      </c>
      <c r="D378" s="1" t="s">
        <v>1915</v>
      </c>
      <c r="E378" s="1">
        <v>8917246823</v>
      </c>
      <c r="F378" s="1">
        <v>590</v>
      </c>
    </row>
    <row r="379" spans="1:6">
      <c r="A379" s="1" t="s">
        <v>33</v>
      </c>
      <c r="B379" s="1" t="s">
        <v>828</v>
      </c>
      <c r="C379" s="1" t="str">
        <f>TEXT("L19001004006","00000")</f>
        <v>L19001004006</v>
      </c>
      <c r="D379" s="1" t="s">
        <v>1916</v>
      </c>
      <c r="E379" s="1">
        <v>9658100716</v>
      </c>
      <c r="F379" s="1">
        <v>587</v>
      </c>
    </row>
    <row r="380" spans="1:6">
      <c r="A380" s="1" t="s">
        <v>855</v>
      </c>
      <c r="B380" s="1" t="s">
        <v>828</v>
      </c>
      <c r="C380" s="1" t="str">
        <f>TEXT("F18163004033","00000")</f>
        <v>F18163004033</v>
      </c>
      <c r="D380" s="1" t="s">
        <v>1917</v>
      </c>
      <c r="E380" s="1">
        <v>8018195269</v>
      </c>
      <c r="F380" s="1">
        <v>585</v>
      </c>
    </row>
    <row r="381" spans="1:6">
      <c r="A381" s="1" t="s">
        <v>630</v>
      </c>
      <c r="B381" s="1" t="s">
        <v>828</v>
      </c>
      <c r="C381" s="1" t="str">
        <f>TEXT("F18031004048","00000")</f>
        <v>F18031004048</v>
      </c>
      <c r="D381" s="1" t="s">
        <v>1918</v>
      </c>
      <c r="E381" s="1">
        <v>8249426441</v>
      </c>
      <c r="F381" s="1">
        <v>583</v>
      </c>
    </row>
    <row r="382" spans="1:6">
      <c r="A382" s="1" t="s">
        <v>583</v>
      </c>
      <c r="B382" s="1" t="s">
        <v>828</v>
      </c>
      <c r="C382" s="1" t="str">
        <f>TEXT("F18055004018","00000")</f>
        <v>F18055004018</v>
      </c>
      <c r="D382" s="1" t="s">
        <v>1919</v>
      </c>
      <c r="E382" s="1">
        <v>8018444540</v>
      </c>
      <c r="F382" s="1">
        <v>579</v>
      </c>
    </row>
    <row r="383" spans="1:6">
      <c r="A383" s="1" t="s">
        <v>187</v>
      </c>
      <c r="B383" s="1" t="s">
        <v>828</v>
      </c>
      <c r="C383" s="1" t="str">
        <f>TEXT("F18004004037","00000")</f>
        <v>F18004004037</v>
      </c>
      <c r="D383" s="1" t="s">
        <v>1920</v>
      </c>
      <c r="E383" s="1">
        <v>9348410954</v>
      </c>
      <c r="F383" s="1">
        <v>578</v>
      </c>
    </row>
    <row r="384" spans="1:6">
      <c r="A384" s="1" t="s">
        <v>16</v>
      </c>
      <c r="B384" s="1" t="s">
        <v>828</v>
      </c>
      <c r="C384" s="1" t="str">
        <f>TEXT("F18013004073","00000")</f>
        <v>F18013004073</v>
      </c>
      <c r="D384" s="1" t="s">
        <v>1921</v>
      </c>
      <c r="E384" s="1">
        <v>9556182662</v>
      </c>
      <c r="F384" s="1">
        <v>577</v>
      </c>
    </row>
    <row r="385" spans="1:6">
      <c r="A385" s="1" t="s">
        <v>16</v>
      </c>
      <c r="B385" s="1" t="s">
        <v>828</v>
      </c>
      <c r="C385" s="1" t="str">
        <f>TEXT("F18013004081","00000")</f>
        <v>F18013004081</v>
      </c>
      <c r="D385" s="1" t="s">
        <v>1922</v>
      </c>
      <c r="E385" s="1">
        <v>8249190828</v>
      </c>
      <c r="F385" s="1">
        <v>576</v>
      </c>
    </row>
    <row r="386" spans="1:6">
      <c r="A386" s="1" t="s">
        <v>16</v>
      </c>
      <c r="B386" s="1" t="s">
        <v>828</v>
      </c>
      <c r="C386" s="1" t="str">
        <f>TEXT("F18013004059","00000")</f>
        <v>F18013004059</v>
      </c>
      <c r="D386" s="1" t="s">
        <v>1923</v>
      </c>
      <c r="E386" s="1">
        <v>8599852117</v>
      </c>
      <c r="F386" s="1">
        <v>575</v>
      </c>
    </row>
    <row r="387" spans="1:6">
      <c r="A387" s="1" t="s">
        <v>786</v>
      </c>
      <c r="B387" s="1" t="s">
        <v>828</v>
      </c>
      <c r="C387" s="1" t="str">
        <f>TEXT("F18069004163","00000")</f>
        <v>F18069004163</v>
      </c>
      <c r="D387" s="1" t="s">
        <v>1924</v>
      </c>
      <c r="E387" s="1">
        <v>8092905220</v>
      </c>
      <c r="F387" s="1">
        <v>575</v>
      </c>
    </row>
    <row r="388" spans="1:6">
      <c r="A388" s="1" t="s">
        <v>1178</v>
      </c>
      <c r="B388" s="1" t="s">
        <v>828</v>
      </c>
      <c r="C388" s="1" t="str">
        <f>TEXT("F18165004054","00000")</f>
        <v>F18165004054</v>
      </c>
      <c r="D388" s="1" t="s">
        <v>1925</v>
      </c>
      <c r="E388" s="1">
        <v>8599826030</v>
      </c>
      <c r="F388" s="1">
        <v>574</v>
      </c>
    </row>
    <row r="389" spans="1:6">
      <c r="A389" s="1" t="s">
        <v>988</v>
      </c>
      <c r="B389" s="1" t="s">
        <v>828</v>
      </c>
      <c r="C389" s="1" t="str">
        <f>TEXT("F18007004029","00000")</f>
        <v>F18007004029</v>
      </c>
      <c r="D389" s="1" t="s">
        <v>1926</v>
      </c>
      <c r="E389" s="1">
        <v>9668103613</v>
      </c>
      <c r="F389" s="1">
        <v>573</v>
      </c>
    </row>
    <row r="390" spans="1:6">
      <c r="A390" s="1" t="s">
        <v>16</v>
      </c>
      <c r="B390" s="1" t="s">
        <v>828</v>
      </c>
      <c r="C390" s="1" t="str">
        <f>TEXT("F18013004069","00000")</f>
        <v>F18013004069</v>
      </c>
      <c r="D390" s="1" t="s">
        <v>1927</v>
      </c>
      <c r="E390" s="1">
        <v>7008645740</v>
      </c>
      <c r="F390" s="1">
        <v>573</v>
      </c>
    </row>
    <row r="391" spans="1:6">
      <c r="A391" s="1" t="s">
        <v>606</v>
      </c>
      <c r="B391" s="1" t="s">
        <v>828</v>
      </c>
      <c r="C391" s="1" t="str">
        <f>TEXT("F17067004154","00000")</f>
        <v>F17067004154</v>
      </c>
      <c r="D391" s="1" t="s">
        <v>1928</v>
      </c>
      <c r="E391" s="1">
        <v>9178760881</v>
      </c>
      <c r="F391" s="1">
        <v>572</v>
      </c>
    </row>
    <row r="392" spans="1:6">
      <c r="A392" s="1" t="s">
        <v>1182</v>
      </c>
      <c r="B392" s="1" t="s">
        <v>828</v>
      </c>
      <c r="C392" s="1" t="str">
        <f>TEXT("F18051004080","00000")</f>
        <v>F18051004080</v>
      </c>
      <c r="D392" s="1" t="s">
        <v>1929</v>
      </c>
      <c r="E392" s="1">
        <v>7684885470</v>
      </c>
      <c r="F392" s="1">
        <v>571</v>
      </c>
    </row>
    <row r="393" spans="1:6">
      <c r="A393" s="1" t="s">
        <v>855</v>
      </c>
      <c r="B393" s="1" t="s">
        <v>828</v>
      </c>
      <c r="C393" s="1" t="str">
        <f>TEXT("F18163004003","00000")</f>
        <v>F18163004003</v>
      </c>
      <c r="D393" s="1" t="s">
        <v>1930</v>
      </c>
      <c r="E393" s="1">
        <v>7377775881</v>
      </c>
      <c r="F393" s="1">
        <v>570</v>
      </c>
    </row>
    <row r="394" spans="1:6">
      <c r="A394" s="1" t="s">
        <v>855</v>
      </c>
      <c r="B394" s="1" t="s">
        <v>828</v>
      </c>
      <c r="C394" s="1" t="str">
        <f>TEXT("F18163004009","00000")</f>
        <v>F18163004009</v>
      </c>
      <c r="D394" s="1" t="s">
        <v>1931</v>
      </c>
      <c r="E394" s="1">
        <v>9938516216</v>
      </c>
      <c r="F394" s="1">
        <v>570</v>
      </c>
    </row>
    <row r="395" spans="1:6">
      <c r="A395" s="1" t="s">
        <v>1235</v>
      </c>
      <c r="B395" s="1" t="s">
        <v>828</v>
      </c>
      <c r="C395" s="1" t="str">
        <f>TEXT("F17037004040","00000")</f>
        <v>F17037004040</v>
      </c>
      <c r="D395" s="1" t="s">
        <v>1932</v>
      </c>
      <c r="E395" s="1">
        <v>9078193711</v>
      </c>
      <c r="F395" s="1">
        <v>569</v>
      </c>
    </row>
    <row r="396" spans="1:6">
      <c r="A396" s="1" t="s">
        <v>33</v>
      </c>
      <c r="B396" s="1" t="s">
        <v>828</v>
      </c>
      <c r="C396" s="1" t="str">
        <f>TEXT("F18001004013","00000")</f>
        <v>F18001004013</v>
      </c>
      <c r="D396" s="1" t="s">
        <v>1933</v>
      </c>
      <c r="E396" s="1">
        <v>7008669858</v>
      </c>
      <c r="F396" s="1">
        <v>565</v>
      </c>
    </row>
    <row r="397" spans="1:6">
      <c r="A397" s="1" t="s">
        <v>745</v>
      </c>
      <c r="B397" s="1" t="s">
        <v>828</v>
      </c>
      <c r="C397" s="1" t="str">
        <f>TEXT("F18011004031","00000")</f>
        <v>F18011004031</v>
      </c>
      <c r="D397" s="1" t="s">
        <v>1934</v>
      </c>
      <c r="E397" s="1">
        <v>8763540378</v>
      </c>
      <c r="F397" s="1">
        <v>561</v>
      </c>
    </row>
    <row r="398" spans="1:6">
      <c r="A398" s="1" t="s">
        <v>16</v>
      </c>
      <c r="B398" s="1" t="s">
        <v>828</v>
      </c>
      <c r="C398" s="1" t="str">
        <f>TEXT("F18013004078","00000")</f>
        <v>F18013004078</v>
      </c>
      <c r="D398" s="1" t="s">
        <v>1935</v>
      </c>
      <c r="E398" s="1">
        <v>7008547585</v>
      </c>
      <c r="F398" s="1">
        <v>561</v>
      </c>
    </row>
    <row r="399" spans="1:6">
      <c r="A399" s="1" t="s">
        <v>786</v>
      </c>
      <c r="B399" s="1" t="s">
        <v>828</v>
      </c>
      <c r="C399" s="1" t="str">
        <f>TEXT("F18069004079","00000")</f>
        <v>F18069004079</v>
      </c>
      <c r="D399" s="1" t="s">
        <v>1936</v>
      </c>
      <c r="E399" s="1">
        <v>9337483583</v>
      </c>
      <c r="F399" s="1">
        <v>560</v>
      </c>
    </row>
    <row r="400" spans="1:6">
      <c r="A400" s="1" t="s">
        <v>204</v>
      </c>
      <c r="B400" s="1" t="s">
        <v>828</v>
      </c>
      <c r="C400" s="1" t="str">
        <f>TEXT("F18089004060","00000")</f>
        <v>F18089004060</v>
      </c>
      <c r="D400" s="1" t="s">
        <v>1937</v>
      </c>
      <c r="E400" s="1">
        <v>9777129469</v>
      </c>
      <c r="F400" s="1">
        <v>560</v>
      </c>
    </row>
    <row r="401" spans="1:6">
      <c r="A401" s="1" t="s">
        <v>745</v>
      </c>
      <c r="B401" s="1" t="s">
        <v>828</v>
      </c>
      <c r="C401" s="1" t="str">
        <f>TEXT("F18011004022","00000")</f>
        <v>F18011004022</v>
      </c>
      <c r="D401" s="1" t="s">
        <v>1938</v>
      </c>
      <c r="E401" s="1">
        <v>9437406616</v>
      </c>
      <c r="F401" s="1">
        <v>557</v>
      </c>
    </row>
    <row r="402" spans="1:6">
      <c r="A402" s="1" t="s">
        <v>33</v>
      </c>
      <c r="B402" s="1" t="s">
        <v>828</v>
      </c>
      <c r="C402" s="1" t="str">
        <f>TEXT("F18001004008","00000")</f>
        <v>F18001004008</v>
      </c>
      <c r="D402" s="1" t="s">
        <v>1939</v>
      </c>
      <c r="E402" s="1">
        <v>9337457503</v>
      </c>
      <c r="F402" s="1">
        <v>556</v>
      </c>
    </row>
    <row r="403" spans="1:6">
      <c r="A403" s="1" t="s">
        <v>583</v>
      </c>
      <c r="B403" s="1" t="s">
        <v>828</v>
      </c>
      <c r="C403" s="1" t="str">
        <f>TEXT("F18055004017","00000")</f>
        <v>F18055004017</v>
      </c>
      <c r="D403" s="1" t="s">
        <v>1940</v>
      </c>
      <c r="E403" s="1">
        <v>8018444540</v>
      </c>
      <c r="F403" s="1">
        <v>555</v>
      </c>
    </row>
    <row r="404" spans="1:6">
      <c r="A404" s="1" t="s">
        <v>855</v>
      </c>
      <c r="B404" s="1" t="s">
        <v>828</v>
      </c>
      <c r="C404" s="1" t="str">
        <f>TEXT("F18163004034","00000")</f>
        <v>F18163004034</v>
      </c>
      <c r="D404" s="1" t="s">
        <v>1941</v>
      </c>
      <c r="E404" s="1">
        <v>7077530386</v>
      </c>
      <c r="F404" s="1">
        <v>554</v>
      </c>
    </row>
    <row r="405" spans="1:6">
      <c r="A405" s="1" t="s">
        <v>606</v>
      </c>
      <c r="B405" s="1" t="s">
        <v>828</v>
      </c>
      <c r="C405" s="1" t="str">
        <f>TEXT("F18067004033","00000")</f>
        <v>F18067004033</v>
      </c>
      <c r="D405" s="1" t="s">
        <v>1942</v>
      </c>
      <c r="E405" s="1">
        <v>9776671164</v>
      </c>
      <c r="F405" s="1">
        <v>553</v>
      </c>
    </row>
    <row r="406" spans="1:6">
      <c r="A406" s="1" t="s">
        <v>1943</v>
      </c>
      <c r="B406" s="1" t="s">
        <v>828</v>
      </c>
      <c r="C406" s="1" t="str">
        <f>TEXT("F18140004051","00000")</f>
        <v>F18140004051</v>
      </c>
      <c r="D406" s="1" t="s">
        <v>1944</v>
      </c>
      <c r="E406" s="1">
        <v>7205609198</v>
      </c>
      <c r="F406" s="1">
        <v>552</v>
      </c>
    </row>
    <row r="407" spans="1:6">
      <c r="A407" s="1" t="s">
        <v>786</v>
      </c>
      <c r="B407" s="1" t="s">
        <v>828</v>
      </c>
      <c r="C407" s="1" t="str">
        <f>TEXT("F18069001009","00000")</f>
        <v>F18069001009</v>
      </c>
      <c r="D407" s="1" t="s">
        <v>1945</v>
      </c>
      <c r="E407" s="1">
        <v>9938766908</v>
      </c>
      <c r="F407" s="1">
        <v>551</v>
      </c>
    </row>
    <row r="408" spans="1:6">
      <c r="A408" s="1" t="s">
        <v>855</v>
      </c>
      <c r="B408" s="1" t="s">
        <v>828</v>
      </c>
      <c r="C408" s="1" t="str">
        <f>TEXT("F18163004006","00000")</f>
        <v>F18163004006</v>
      </c>
      <c r="D408" s="1" t="s">
        <v>1946</v>
      </c>
      <c r="E408" s="1">
        <v>9178802487</v>
      </c>
      <c r="F408" s="1">
        <v>551</v>
      </c>
    </row>
    <row r="409" spans="1:6">
      <c r="A409" s="1" t="s">
        <v>855</v>
      </c>
      <c r="B409" s="1" t="s">
        <v>828</v>
      </c>
      <c r="C409" s="1" t="str">
        <f>TEXT("F18163004055","00000")</f>
        <v>F18163004055</v>
      </c>
      <c r="D409" s="1" t="s">
        <v>1947</v>
      </c>
      <c r="E409" s="1">
        <v>7978546428</v>
      </c>
      <c r="F409" s="1">
        <v>550</v>
      </c>
    </row>
    <row r="410" spans="1:6">
      <c r="A410" s="1" t="s">
        <v>583</v>
      </c>
      <c r="B410" s="1" t="s">
        <v>828</v>
      </c>
      <c r="C410" s="1" t="str">
        <f>TEXT("F18055004041","00000")</f>
        <v>F18055004041</v>
      </c>
      <c r="D410" s="1" t="s">
        <v>1948</v>
      </c>
      <c r="E410" s="1">
        <v>8895907531</v>
      </c>
      <c r="F410" s="1">
        <v>549</v>
      </c>
    </row>
    <row r="411" spans="1:6">
      <c r="A411" s="1" t="s">
        <v>1949</v>
      </c>
      <c r="B411" s="1" t="s">
        <v>828</v>
      </c>
      <c r="C411" s="1" t="str">
        <f>TEXT("F18107004030","00000")</f>
        <v>F18107004030</v>
      </c>
      <c r="D411" s="1" t="s">
        <v>1950</v>
      </c>
      <c r="E411" s="1">
        <v>8342943422</v>
      </c>
      <c r="F411" s="1">
        <v>546</v>
      </c>
    </row>
    <row r="412" spans="1:6">
      <c r="A412" s="1" t="s">
        <v>583</v>
      </c>
      <c r="B412" s="1" t="s">
        <v>828</v>
      </c>
      <c r="C412" s="1" t="str">
        <f>TEXT("F18055004002","00000")</f>
        <v>F18055004002</v>
      </c>
      <c r="D412" s="1" t="s">
        <v>1951</v>
      </c>
      <c r="E412" s="1">
        <v>9438224085</v>
      </c>
      <c r="F412" s="1">
        <v>544</v>
      </c>
    </row>
    <row r="413" spans="1:6">
      <c r="A413" s="1" t="s">
        <v>855</v>
      </c>
      <c r="B413" s="1" t="s">
        <v>828</v>
      </c>
      <c r="C413" s="1" t="str">
        <f>TEXT("F18163004043","00000")</f>
        <v>F18163004043</v>
      </c>
      <c r="D413" s="1" t="s">
        <v>1952</v>
      </c>
      <c r="E413" s="1">
        <v>7750991191</v>
      </c>
      <c r="F413" s="1">
        <v>544</v>
      </c>
    </row>
    <row r="414" spans="1:6">
      <c r="A414" s="1" t="s">
        <v>855</v>
      </c>
      <c r="B414" s="1" t="s">
        <v>828</v>
      </c>
      <c r="C414" s="1" t="str">
        <f>TEXT("F17163004014","00000")</f>
        <v>F17163004014</v>
      </c>
      <c r="D414" s="1" t="s">
        <v>1953</v>
      </c>
      <c r="E414" s="1">
        <v>9114079070</v>
      </c>
      <c r="F414" s="1">
        <v>542</v>
      </c>
    </row>
    <row r="415" spans="1:6">
      <c r="A415" s="1" t="s">
        <v>486</v>
      </c>
      <c r="B415" s="1" t="s">
        <v>828</v>
      </c>
      <c r="C415" s="1" t="str">
        <f>TEXT("L19137004003","00000")</f>
        <v>L19137004003</v>
      </c>
      <c r="D415" s="1" t="s">
        <v>1954</v>
      </c>
      <c r="E415" s="1">
        <v>9437423045</v>
      </c>
      <c r="F415" s="1">
        <v>542</v>
      </c>
    </row>
    <row r="416" spans="1:6">
      <c r="A416" s="1" t="s">
        <v>855</v>
      </c>
      <c r="B416" s="1" t="s">
        <v>828</v>
      </c>
      <c r="C416" s="1" t="str">
        <f>TEXT("F18163004059","00000")</f>
        <v>F18163004059</v>
      </c>
      <c r="D416" s="1" t="s">
        <v>1955</v>
      </c>
      <c r="E416" s="1">
        <v>7606828601</v>
      </c>
      <c r="F416" s="1">
        <v>540</v>
      </c>
    </row>
    <row r="417" spans="1:6">
      <c r="A417" s="1" t="s">
        <v>606</v>
      </c>
      <c r="B417" s="1" t="s">
        <v>828</v>
      </c>
      <c r="C417" s="1" t="str">
        <f>TEXT("F17067004190","00000")</f>
        <v>F17067004190</v>
      </c>
      <c r="D417" s="1" t="s">
        <v>1956</v>
      </c>
      <c r="E417" s="1">
        <v>9178410381</v>
      </c>
      <c r="F417" s="1">
        <v>537</v>
      </c>
    </row>
    <row r="418" spans="1:6">
      <c r="A418" s="1" t="s">
        <v>120</v>
      </c>
      <c r="B418" s="1" t="s">
        <v>828</v>
      </c>
      <c r="C418" s="1" t="str">
        <f>TEXT("F18061004110","00000")</f>
        <v>F18061004110</v>
      </c>
      <c r="D418" s="1" t="s">
        <v>1957</v>
      </c>
      <c r="E418" s="1">
        <v>9437516475</v>
      </c>
      <c r="F418" s="1">
        <v>537</v>
      </c>
    </row>
    <row r="419" spans="1:6">
      <c r="A419" s="1" t="s">
        <v>855</v>
      </c>
      <c r="B419" s="1" t="s">
        <v>828</v>
      </c>
      <c r="C419" s="1" t="str">
        <f>TEXT("F18163004031","00000")</f>
        <v>F18163004031</v>
      </c>
      <c r="D419" s="1" t="s">
        <v>1958</v>
      </c>
      <c r="E419" s="1">
        <v>7325895759</v>
      </c>
      <c r="F419" s="1">
        <v>537</v>
      </c>
    </row>
    <row r="420" spans="1:6">
      <c r="A420" s="1" t="s">
        <v>477</v>
      </c>
      <c r="B420" s="1" t="s">
        <v>828</v>
      </c>
      <c r="C420" s="1" t="str">
        <f>TEXT("F18014004037","00000")</f>
        <v>F18014004037</v>
      </c>
      <c r="D420" s="1" t="s">
        <v>1959</v>
      </c>
      <c r="E420" s="1">
        <v>9668528141</v>
      </c>
      <c r="F420" s="1">
        <v>533</v>
      </c>
    </row>
    <row r="421" spans="1:6">
      <c r="A421" s="1" t="s">
        <v>1960</v>
      </c>
      <c r="B421" s="1" t="s">
        <v>828</v>
      </c>
      <c r="C421" s="1" t="str">
        <f>TEXT("F17119004060","00000")</f>
        <v>F17119004060</v>
      </c>
      <c r="D421" s="1" t="s">
        <v>1961</v>
      </c>
      <c r="E421" s="1">
        <v>9777611228</v>
      </c>
      <c r="F421" s="1">
        <v>530</v>
      </c>
    </row>
    <row r="422" spans="1:6">
      <c r="A422" s="1" t="s">
        <v>16</v>
      </c>
      <c r="B422" s="1" t="s">
        <v>828</v>
      </c>
      <c r="C422" s="1" t="str">
        <f>TEXT("F18013004085","00000")</f>
        <v>F18013004085</v>
      </c>
      <c r="D422" s="1" t="s">
        <v>1962</v>
      </c>
      <c r="E422" s="1">
        <v>8456022644</v>
      </c>
      <c r="F422" s="1">
        <v>528</v>
      </c>
    </row>
    <row r="423" spans="1:6">
      <c r="A423" s="1" t="s">
        <v>862</v>
      </c>
      <c r="B423" s="1" t="s">
        <v>828</v>
      </c>
      <c r="C423" s="1" t="str">
        <f>TEXT("F18030004025","00000")</f>
        <v>F18030004025</v>
      </c>
      <c r="D423" s="1" t="s">
        <v>1963</v>
      </c>
      <c r="E423" s="1">
        <v>7656017602</v>
      </c>
      <c r="F423" s="1">
        <v>528</v>
      </c>
    </row>
    <row r="424" spans="1:6">
      <c r="A424" s="1" t="s">
        <v>1180</v>
      </c>
      <c r="B424" s="1" t="s">
        <v>828</v>
      </c>
      <c r="C424" s="1" t="str">
        <f>TEXT("F17009004048","00000")</f>
        <v>F17009004048</v>
      </c>
      <c r="D424" s="1" t="s">
        <v>1964</v>
      </c>
      <c r="E424" s="1">
        <v>9438629577</v>
      </c>
      <c r="F424" s="1">
        <v>526</v>
      </c>
    </row>
    <row r="425" spans="1:6">
      <c r="A425" s="1" t="s">
        <v>1513</v>
      </c>
      <c r="B425" s="1" t="s">
        <v>828</v>
      </c>
      <c r="C425" s="1" t="str">
        <f>TEXT("F17094004017","00000")</f>
        <v>F17094004017</v>
      </c>
      <c r="D425" s="1" t="s">
        <v>1965</v>
      </c>
      <c r="E425" s="1">
        <v>8271031571</v>
      </c>
      <c r="F425" s="1">
        <v>526</v>
      </c>
    </row>
    <row r="426" spans="1:6">
      <c r="A426" s="1" t="s">
        <v>6</v>
      </c>
      <c r="B426" s="1" t="s">
        <v>828</v>
      </c>
      <c r="C426" s="1" t="str">
        <f>TEXT("F18018004078","00000")</f>
        <v>F18018004078</v>
      </c>
      <c r="D426" s="1" t="s">
        <v>1966</v>
      </c>
      <c r="E426" s="1">
        <v>9937004087</v>
      </c>
      <c r="F426" s="1">
        <v>523</v>
      </c>
    </row>
    <row r="427" spans="1:6">
      <c r="A427" s="1" t="s">
        <v>231</v>
      </c>
      <c r="B427" s="1" t="s">
        <v>828</v>
      </c>
      <c r="C427" s="1" t="str">
        <f>TEXT("F18073003002","00000")</f>
        <v>F18073003002</v>
      </c>
      <c r="D427" s="1" t="s">
        <v>1967</v>
      </c>
      <c r="E427" s="1">
        <v>9348759017</v>
      </c>
      <c r="F427" s="1">
        <v>523</v>
      </c>
    </row>
    <row r="428" spans="1:6">
      <c r="A428" s="1" t="s">
        <v>855</v>
      </c>
      <c r="B428" s="1" t="s">
        <v>828</v>
      </c>
      <c r="C428" s="1" t="str">
        <f>TEXT("F18163004051","00000")</f>
        <v>F18163004051</v>
      </c>
      <c r="D428" s="1" t="s">
        <v>1968</v>
      </c>
      <c r="E428" s="1">
        <v>7606920951</v>
      </c>
      <c r="F428" s="1">
        <v>523</v>
      </c>
    </row>
    <row r="429" spans="1:6">
      <c r="A429" s="1" t="s">
        <v>322</v>
      </c>
      <c r="B429" s="1" t="s">
        <v>828</v>
      </c>
      <c r="C429" s="1" t="str">
        <f>TEXT("F18024004108","00000")</f>
        <v>F18024004108</v>
      </c>
      <c r="D429" s="1" t="s">
        <v>1969</v>
      </c>
      <c r="E429" s="1">
        <v>9178069648</v>
      </c>
      <c r="F429" s="1">
        <v>521</v>
      </c>
    </row>
    <row r="430" spans="1:6">
      <c r="A430" s="1" t="s">
        <v>16</v>
      </c>
      <c r="B430" s="1" t="s">
        <v>828</v>
      </c>
      <c r="C430" s="1" t="str">
        <f>TEXT("F18013004074","00000")</f>
        <v>F18013004074</v>
      </c>
      <c r="D430" s="1" t="s">
        <v>1970</v>
      </c>
      <c r="E430" s="1">
        <v>7077744789</v>
      </c>
      <c r="F430" s="1">
        <v>520</v>
      </c>
    </row>
    <row r="431" spans="1:6">
      <c r="A431" s="1" t="s">
        <v>567</v>
      </c>
      <c r="B431" s="1" t="s">
        <v>828</v>
      </c>
      <c r="C431" s="1" t="str">
        <f>TEXT("F18025004062","00000")</f>
        <v>F18025004062</v>
      </c>
      <c r="D431" s="1" t="s">
        <v>1971</v>
      </c>
      <c r="E431" s="1">
        <v>7609806156</v>
      </c>
      <c r="F431" s="1">
        <v>519</v>
      </c>
    </row>
    <row r="432" spans="1:6">
      <c r="A432" s="1" t="s">
        <v>745</v>
      </c>
      <c r="B432" s="1" t="s">
        <v>828</v>
      </c>
      <c r="C432" s="1" t="str">
        <f>TEXT("F18011004038","00000")</f>
        <v>F18011004038</v>
      </c>
      <c r="D432" s="1" t="s">
        <v>1972</v>
      </c>
      <c r="E432" s="1">
        <v>8917658178</v>
      </c>
      <c r="F432" s="1">
        <v>518</v>
      </c>
    </row>
    <row r="433" spans="1:6">
      <c r="A433" s="1" t="s">
        <v>477</v>
      </c>
      <c r="B433" s="1" t="s">
        <v>828</v>
      </c>
      <c r="C433" s="1" t="str">
        <f>TEXT("F18014004017","00000")</f>
        <v>F18014004017</v>
      </c>
      <c r="D433" s="1" t="s">
        <v>1973</v>
      </c>
      <c r="E433" s="1">
        <v>7327072462</v>
      </c>
      <c r="F433" s="1">
        <v>515</v>
      </c>
    </row>
    <row r="434" spans="1:6">
      <c r="A434" s="1" t="s">
        <v>576</v>
      </c>
      <c r="B434" s="1" t="s">
        <v>828</v>
      </c>
      <c r="C434" s="1" t="str">
        <f>TEXT("F18138004024","00000")</f>
        <v>F18138004024</v>
      </c>
      <c r="D434" s="1" t="s">
        <v>1974</v>
      </c>
      <c r="E434" s="1">
        <v>8658337329</v>
      </c>
      <c r="F434" s="1">
        <v>515</v>
      </c>
    </row>
    <row r="435" spans="1:6">
      <c r="A435" s="1" t="s">
        <v>862</v>
      </c>
      <c r="B435" s="1" t="s">
        <v>828</v>
      </c>
      <c r="C435" s="1" t="str">
        <f>TEXT("F18030004039","00000")</f>
        <v>F18030004039</v>
      </c>
      <c r="D435" s="1" t="s">
        <v>1975</v>
      </c>
      <c r="E435" s="1">
        <v>9348778196</v>
      </c>
      <c r="F435" s="1">
        <v>514</v>
      </c>
    </row>
    <row r="436" spans="1:6">
      <c r="A436" s="1" t="s">
        <v>477</v>
      </c>
      <c r="B436" s="1" t="s">
        <v>828</v>
      </c>
      <c r="C436" s="1" t="str">
        <f>TEXT("F18014004051","00000")</f>
        <v>F18014004051</v>
      </c>
      <c r="D436" s="1" t="s">
        <v>1976</v>
      </c>
      <c r="E436" s="1">
        <v>7008206307</v>
      </c>
      <c r="F436" s="1">
        <v>510</v>
      </c>
    </row>
    <row r="437" spans="1:6">
      <c r="A437" s="1" t="s">
        <v>872</v>
      </c>
      <c r="B437" s="1" t="s">
        <v>828</v>
      </c>
      <c r="C437" s="1" t="str">
        <f>TEXT("F18095004075","00000")</f>
        <v>F18095004075</v>
      </c>
      <c r="D437" s="1" t="s">
        <v>1977</v>
      </c>
      <c r="E437" s="1">
        <v>9078292749</v>
      </c>
      <c r="F437" s="1">
        <v>510</v>
      </c>
    </row>
    <row r="438" spans="1:6">
      <c r="A438" s="1" t="s">
        <v>204</v>
      </c>
      <c r="B438" s="1" t="s">
        <v>828</v>
      </c>
      <c r="C438" s="1" t="str">
        <f>TEXT("F17089004106","00000")</f>
        <v>F17089004106</v>
      </c>
      <c r="D438" s="1" t="s">
        <v>1978</v>
      </c>
      <c r="E438" s="1">
        <v>8658458996</v>
      </c>
      <c r="F438" s="1">
        <v>509</v>
      </c>
    </row>
    <row r="439" spans="1:6">
      <c r="A439" s="1" t="s">
        <v>16</v>
      </c>
      <c r="B439" s="1" t="s">
        <v>828</v>
      </c>
      <c r="C439" s="1" t="str">
        <f>TEXT("F18013004032","00000")</f>
        <v>F18013004032</v>
      </c>
      <c r="D439" s="1" t="s">
        <v>1979</v>
      </c>
      <c r="E439" s="1">
        <v>7978625328</v>
      </c>
      <c r="F439" s="1">
        <v>507</v>
      </c>
    </row>
    <row r="440" spans="1:6">
      <c r="A440" s="1" t="s">
        <v>16</v>
      </c>
      <c r="B440" s="1" t="s">
        <v>828</v>
      </c>
      <c r="C440" s="1" t="str">
        <f>TEXT("F18013004063","00000")</f>
        <v>F18013004063</v>
      </c>
      <c r="D440" s="1" t="s">
        <v>1980</v>
      </c>
      <c r="E440" s="1">
        <v>8658507520</v>
      </c>
      <c r="F440" s="1">
        <v>503</v>
      </c>
    </row>
    <row r="441" spans="1:6">
      <c r="A441" s="1" t="s">
        <v>16</v>
      </c>
      <c r="B441" s="1" t="s">
        <v>828</v>
      </c>
      <c r="C441" s="1" t="str">
        <f>TEXT("F18013004010","00000")</f>
        <v>F18013004010</v>
      </c>
      <c r="D441" s="1" t="s">
        <v>1981</v>
      </c>
      <c r="E441" s="1">
        <v>7978247547</v>
      </c>
      <c r="F441" s="1">
        <v>502</v>
      </c>
    </row>
    <row r="442" spans="1:6">
      <c r="A442" s="1" t="s">
        <v>606</v>
      </c>
      <c r="B442" s="1" t="s">
        <v>828</v>
      </c>
      <c r="C442" s="1" t="str">
        <f>TEXT("F18067004038","00000")</f>
        <v>F18067004038</v>
      </c>
      <c r="D442" s="1" t="s">
        <v>1982</v>
      </c>
      <c r="E442" s="1">
        <v>8338926593</v>
      </c>
      <c r="F442" s="1">
        <v>501</v>
      </c>
    </row>
    <row r="443" spans="1:6">
      <c r="A443" s="1" t="s">
        <v>16</v>
      </c>
      <c r="B443" s="1" t="s">
        <v>828</v>
      </c>
      <c r="C443" s="1" t="str">
        <f>TEXT("F18013004072","00000")</f>
        <v>F18013004072</v>
      </c>
      <c r="D443" s="1" t="s">
        <v>1983</v>
      </c>
      <c r="E443" s="1">
        <v>8895493705</v>
      </c>
      <c r="F443" s="1">
        <v>500</v>
      </c>
    </row>
    <row r="444" spans="1:6">
      <c r="A444" s="1" t="s">
        <v>539</v>
      </c>
      <c r="B444" s="1" t="s">
        <v>828</v>
      </c>
      <c r="C444" s="1" t="str">
        <f>TEXT("F18092004015","00000")</f>
        <v>F18092004015</v>
      </c>
      <c r="D444" s="1" t="s">
        <v>1984</v>
      </c>
      <c r="E444" s="1">
        <v>8249901394</v>
      </c>
      <c r="F444" s="1">
        <v>500</v>
      </c>
    </row>
    <row r="445" spans="1:6">
      <c r="A445" s="1" t="s">
        <v>872</v>
      </c>
      <c r="B445" s="1" t="s">
        <v>828</v>
      </c>
      <c r="C445" s="1" t="str">
        <f>TEXT("F18095004060","00000")</f>
        <v>F18095004060</v>
      </c>
      <c r="D445" s="1" t="s">
        <v>1985</v>
      </c>
      <c r="E445" s="1">
        <v>9090000203</v>
      </c>
      <c r="F445" s="1">
        <v>499</v>
      </c>
    </row>
    <row r="446" spans="1:6">
      <c r="A446" s="1" t="s">
        <v>583</v>
      </c>
      <c r="B446" s="1" t="s">
        <v>828</v>
      </c>
      <c r="C446" s="1" t="str">
        <f>TEXT("F17055004039","00000")</f>
        <v>F17055004039</v>
      </c>
      <c r="D446" s="1" t="s">
        <v>1986</v>
      </c>
      <c r="E446" s="1">
        <v>8763617742</v>
      </c>
      <c r="F446" s="1">
        <v>498</v>
      </c>
    </row>
    <row r="447" spans="1:6">
      <c r="A447" s="1" t="s">
        <v>855</v>
      </c>
      <c r="B447" s="1" t="s">
        <v>828</v>
      </c>
      <c r="C447" s="1" t="str">
        <f>TEXT("F18163004040","00000")</f>
        <v>F18163004040</v>
      </c>
      <c r="D447" s="1" t="s">
        <v>1987</v>
      </c>
      <c r="E447" s="1">
        <v>8917503601</v>
      </c>
      <c r="F447" s="1">
        <v>498</v>
      </c>
    </row>
    <row r="448" spans="1:6">
      <c r="A448" s="1" t="s">
        <v>855</v>
      </c>
      <c r="B448" s="1" t="s">
        <v>828</v>
      </c>
      <c r="C448" s="1" t="str">
        <f>TEXT("F18163004061","00000")</f>
        <v>F18163004061</v>
      </c>
      <c r="D448" s="1" t="s">
        <v>1988</v>
      </c>
      <c r="E448" s="1">
        <v>7205297612</v>
      </c>
      <c r="F448" s="1">
        <v>497</v>
      </c>
    </row>
    <row r="449" spans="1:6">
      <c r="A449" s="1" t="s">
        <v>855</v>
      </c>
      <c r="B449" s="1" t="s">
        <v>828</v>
      </c>
      <c r="C449" s="1" t="str">
        <f>TEXT("F17163004005","00000")</f>
        <v>F17163004005</v>
      </c>
      <c r="D449" s="1" t="s">
        <v>1989</v>
      </c>
      <c r="E449" s="1">
        <v>7325831490</v>
      </c>
      <c r="F449" s="1">
        <v>494</v>
      </c>
    </row>
    <row r="450" spans="1:6">
      <c r="A450" s="1" t="s">
        <v>615</v>
      </c>
      <c r="B450" s="1" t="s">
        <v>828</v>
      </c>
      <c r="C450" s="1" t="str">
        <f>TEXT("F18033004047","00000")</f>
        <v>F18033004047</v>
      </c>
      <c r="D450" s="1" t="s">
        <v>1990</v>
      </c>
      <c r="E450" s="1">
        <v>8480985864</v>
      </c>
      <c r="F450" s="1">
        <v>494</v>
      </c>
    </row>
    <row r="451" spans="1:6">
      <c r="A451" s="1" t="s">
        <v>567</v>
      </c>
      <c r="B451" s="1" t="s">
        <v>828</v>
      </c>
      <c r="C451" s="1" t="str">
        <f>TEXT("F18025004044","00000")</f>
        <v>F18025004044</v>
      </c>
      <c r="D451" s="1" t="s">
        <v>1991</v>
      </c>
      <c r="E451" s="1">
        <v>9556468405</v>
      </c>
      <c r="F451" s="1">
        <v>493</v>
      </c>
    </row>
    <row r="452" spans="1:6">
      <c r="A452" s="1" t="s">
        <v>33</v>
      </c>
      <c r="B452" s="1" t="s">
        <v>828</v>
      </c>
      <c r="C452" s="1" t="str">
        <f>TEXT("F18001004007","00000")</f>
        <v>F18001004007</v>
      </c>
      <c r="D452" s="1" t="s">
        <v>1992</v>
      </c>
      <c r="E452" s="1">
        <v>9338486999</v>
      </c>
      <c r="F452" s="1">
        <v>492</v>
      </c>
    </row>
    <row r="453" spans="1:6">
      <c r="A453" s="1" t="s">
        <v>33</v>
      </c>
      <c r="B453" s="1" t="s">
        <v>828</v>
      </c>
      <c r="C453" s="1" t="str">
        <f>TEXT("F18001004116","00000")</f>
        <v>F18001004116</v>
      </c>
      <c r="D453" s="1" t="s">
        <v>1993</v>
      </c>
      <c r="E453" s="1">
        <v>9861215765</v>
      </c>
      <c r="F453" s="1">
        <v>491</v>
      </c>
    </row>
    <row r="454" spans="1:6">
      <c r="A454" s="1" t="s">
        <v>1994</v>
      </c>
      <c r="B454" s="1" t="s">
        <v>828</v>
      </c>
      <c r="C454" s="1" t="str">
        <f>TEXT("F18150004021","00000")</f>
        <v>F18150004021</v>
      </c>
      <c r="D454" s="1" t="s">
        <v>1995</v>
      </c>
      <c r="E454" s="1">
        <v>7008275550</v>
      </c>
      <c r="F454" s="1">
        <v>490</v>
      </c>
    </row>
    <row r="455" spans="1:6">
      <c r="A455" s="1" t="s">
        <v>204</v>
      </c>
      <c r="B455" s="1" t="s">
        <v>828</v>
      </c>
      <c r="C455" s="1" t="str">
        <f>TEXT("F18089004053","00000")</f>
        <v>F18089004053</v>
      </c>
      <c r="D455" s="1" t="s">
        <v>1996</v>
      </c>
      <c r="E455" s="1">
        <v>8112045243</v>
      </c>
      <c r="F455" s="1">
        <v>488</v>
      </c>
    </row>
    <row r="456" spans="1:6">
      <c r="A456" s="1" t="s">
        <v>862</v>
      </c>
      <c r="B456" s="1" t="s">
        <v>828</v>
      </c>
      <c r="C456" s="1" t="str">
        <f>TEXT("L19030004013","00000")</f>
        <v>L19030004013</v>
      </c>
      <c r="D456" s="1" t="s">
        <v>1997</v>
      </c>
      <c r="E456" s="1">
        <v>8328892597</v>
      </c>
      <c r="F456" s="1">
        <v>484</v>
      </c>
    </row>
    <row r="457" spans="1:6">
      <c r="A457" s="1" t="s">
        <v>745</v>
      </c>
      <c r="B457" s="1" t="s">
        <v>828</v>
      </c>
      <c r="C457" s="1" t="str">
        <f>TEXT("F18011004061","00000")</f>
        <v>F18011004061</v>
      </c>
      <c r="D457" s="1" t="s">
        <v>1998</v>
      </c>
      <c r="E457" s="1">
        <v>9777712593</v>
      </c>
      <c r="F457" s="1">
        <v>481</v>
      </c>
    </row>
    <row r="458" spans="1:6">
      <c r="A458" s="1" t="s">
        <v>402</v>
      </c>
      <c r="B458" s="1" t="s">
        <v>828</v>
      </c>
      <c r="C458" s="1" t="str">
        <f>TEXT("L19072004018","00000")</f>
        <v>L19072004018</v>
      </c>
      <c r="D458" s="1" t="s">
        <v>1999</v>
      </c>
      <c r="E458" s="1">
        <v>9090054227</v>
      </c>
      <c r="F458" s="1">
        <v>480</v>
      </c>
    </row>
    <row r="459" spans="1:6">
      <c r="A459" s="1" t="s">
        <v>204</v>
      </c>
      <c r="B459" s="1" t="s">
        <v>828</v>
      </c>
      <c r="C459" s="1" t="str">
        <f>TEXT("F18089004009","00000")</f>
        <v>F18089004009</v>
      </c>
      <c r="D459" s="1" t="s">
        <v>2000</v>
      </c>
      <c r="E459" s="1">
        <v>8112046542</v>
      </c>
      <c r="F459" s="1">
        <v>479</v>
      </c>
    </row>
    <row r="460" spans="1:6">
      <c r="A460" s="1" t="s">
        <v>16</v>
      </c>
      <c r="B460" s="1" t="s">
        <v>828</v>
      </c>
      <c r="C460" s="1" t="str">
        <f>TEXT("F18013004056","00000")</f>
        <v>F18013004056</v>
      </c>
      <c r="D460" s="1" t="s">
        <v>2001</v>
      </c>
      <c r="E460" s="1">
        <v>9776702667</v>
      </c>
      <c r="F460" s="1">
        <v>470</v>
      </c>
    </row>
    <row r="461" spans="1:6">
      <c r="A461" s="1" t="s">
        <v>745</v>
      </c>
      <c r="B461" s="1" t="s">
        <v>828</v>
      </c>
      <c r="C461" s="1" t="str">
        <f>TEXT("F18011004009","00000")</f>
        <v>F18011004009</v>
      </c>
      <c r="D461" s="1" t="s">
        <v>2002</v>
      </c>
      <c r="E461" s="1">
        <v>9556681468</v>
      </c>
      <c r="F461" s="1">
        <v>469</v>
      </c>
    </row>
    <row r="462" spans="1:6">
      <c r="A462" s="1" t="s">
        <v>16</v>
      </c>
      <c r="B462" s="1" t="s">
        <v>828</v>
      </c>
      <c r="C462" s="1" t="str">
        <f>TEXT("F18013004050","00000")</f>
        <v>F18013004050</v>
      </c>
      <c r="D462" s="1" t="s">
        <v>2003</v>
      </c>
      <c r="E462" s="1">
        <v>9437647298</v>
      </c>
      <c r="F462" s="1">
        <v>465</v>
      </c>
    </row>
    <row r="463" spans="1:6">
      <c r="A463" s="1" t="s">
        <v>33</v>
      </c>
      <c r="B463" s="1" t="s">
        <v>828</v>
      </c>
      <c r="C463" s="1" t="str">
        <f>TEXT("F18001004022","00000")</f>
        <v>F18001004022</v>
      </c>
      <c r="D463" s="1" t="s">
        <v>2004</v>
      </c>
      <c r="E463" s="1">
        <v>9776766886</v>
      </c>
      <c r="F463" s="1">
        <v>461</v>
      </c>
    </row>
    <row r="464" spans="1:6">
      <c r="A464" s="1" t="s">
        <v>16</v>
      </c>
      <c r="B464" s="1" t="s">
        <v>828</v>
      </c>
      <c r="C464" s="1" t="str">
        <f>TEXT("F18013004040","00000")</f>
        <v>F18013004040</v>
      </c>
      <c r="D464" s="1" t="s">
        <v>2005</v>
      </c>
      <c r="E464" s="1">
        <v>8984567160</v>
      </c>
      <c r="F464" s="1">
        <v>461</v>
      </c>
    </row>
    <row r="465" spans="1:6">
      <c r="A465" s="1" t="s">
        <v>567</v>
      </c>
      <c r="B465" s="1" t="s">
        <v>828</v>
      </c>
      <c r="C465" s="1" t="str">
        <f>TEXT("F18025004116","00000")</f>
        <v>F18025004116</v>
      </c>
      <c r="D465" s="1" t="s">
        <v>2006</v>
      </c>
      <c r="E465" s="1">
        <v>8456882794</v>
      </c>
      <c r="F465" s="1">
        <v>460</v>
      </c>
    </row>
    <row r="466" spans="1:6">
      <c r="A466" s="1" t="s">
        <v>16</v>
      </c>
      <c r="B466" s="1" t="s">
        <v>828</v>
      </c>
      <c r="C466" s="1" t="str">
        <f>TEXT("F18013004014","00000")</f>
        <v>F18013004014</v>
      </c>
      <c r="D466" s="1" t="s">
        <v>2007</v>
      </c>
      <c r="E466" s="1">
        <v>7008861755</v>
      </c>
      <c r="F466" s="1">
        <v>459</v>
      </c>
    </row>
    <row r="467" spans="1:6">
      <c r="A467" s="1" t="s">
        <v>2008</v>
      </c>
      <c r="B467" s="1" t="s">
        <v>828</v>
      </c>
      <c r="C467" s="1" t="str">
        <f>TEXT("L19129004006","00000")</f>
        <v>L19129004006</v>
      </c>
      <c r="D467" s="1" t="s">
        <v>2009</v>
      </c>
      <c r="E467" s="1">
        <v>7684041986</v>
      </c>
      <c r="F467" s="1">
        <v>457</v>
      </c>
    </row>
    <row r="468" spans="1:6">
      <c r="A468" s="1" t="s">
        <v>33</v>
      </c>
      <c r="B468" s="1" t="s">
        <v>828</v>
      </c>
      <c r="C468" s="1" t="str">
        <f>TEXT("F18001004098","00000")</f>
        <v>F18001004098</v>
      </c>
      <c r="D468" s="1" t="s">
        <v>2010</v>
      </c>
      <c r="E468" s="1">
        <v>9178768073</v>
      </c>
      <c r="F468" s="1">
        <v>452</v>
      </c>
    </row>
    <row r="469" spans="1:6">
      <c r="A469" s="1" t="s">
        <v>583</v>
      </c>
      <c r="B469" s="1" t="s">
        <v>828</v>
      </c>
      <c r="C469" s="1" t="str">
        <f>TEXT("F17055004011","00000")</f>
        <v>F17055004011</v>
      </c>
      <c r="D469" s="1" t="s">
        <v>2011</v>
      </c>
      <c r="E469" s="1">
        <v>8917205558</v>
      </c>
      <c r="F469" s="1">
        <v>451</v>
      </c>
    </row>
    <row r="470" spans="1:6">
      <c r="A470" s="1" t="s">
        <v>16</v>
      </c>
      <c r="B470" s="1" t="s">
        <v>828</v>
      </c>
      <c r="C470" s="1" t="str">
        <f>TEXT("F18013004051","00000")</f>
        <v>F18013004051</v>
      </c>
      <c r="D470" s="1" t="s">
        <v>2012</v>
      </c>
      <c r="E470" s="1">
        <v>8658366625</v>
      </c>
      <c r="F470" s="1">
        <v>436</v>
      </c>
    </row>
    <row r="471" spans="1:6">
      <c r="A471" s="1" t="s">
        <v>1182</v>
      </c>
      <c r="B471" s="1" t="s">
        <v>828</v>
      </c>
      <c r="C471" s="1" t="str">
        <f>TEXT("F18051004079","00000")</f>
        <v>F18051004079</v>
      </c>
      <c r="D471" s="1" t="s">
        <v>2013</v>
      </c>
      <c r="E471" s="1">
        <v>8917418546</v>
      </c>
      <c r="F471" s="1">
        <v>421</v>
      </c>
    </row>
    <row r="472" spans="1:6">
      <c r="A472" s="1" t="s">
        <v>16</v>
      </c>
      <c r="B472" s="1" t="s">
        <v>995</v>
      </c>
      <c r="C472" s="1" t="str">
        <f>TEXT("F18013021026","00000")</f>
        <v>F18013021026</v>
      </c>
      <c r="D472" s="1" t="s">
        <v>2014</v>
      </c>
      <c r="E472" s="1">
        <v>8658294582</v>
      </c>
      <c r="F472" s="1">
        <v>652</v>
      </c>
    </row>
    <row r="473" spans="1:6">
      <c r="A473" s="1" t="s">
        <v>16</v>
      </c>
      <c r="B473" s="1" t="s">
        <v>995</v>
      </c>
      <c r="C473" s="1" t="str">
        <f>TEXT("F18013009058","00000")</f>
        <v>F18013009058</v>
      </c>
      <c r="D473" s="1" t="s">
        <v>2015</v>
      </c>
      <c r="E473" s="1">
        <v>9938852238</v>
      </c>
      <c r="F473" s="1">
        <v>649</v>
      </c>
    </row>
    <row r="474" spans="1:6">
      <c r="A474" s="1" t="s">
        <v>16</v>
      </c>
      <c r="B474" s="1" t="s">
        <v>995</v>
      </c>
      <c r="C474" s="1" t="str">
        <f>TEXT("F18013009072","00000")</f>
        <v>F18013009072</v>
      </c>
      <c r="D474" s="1" t="s">
        <v>2016</v>
      </c>
      <c r="E474" s="1">
        <v>9348793175</v>
      </c>
      <c r="F474" s="1">
        <v>646</v>
      </c>
    </row>
    <row r="475" spans="1:6">
      <c r="A475" s="1" t="s">
        <v>988</v>
      </c>
      <c r="B475" s="1" t="s">
        <v>995</v>
      </c>
      <c r="C475" s="1" t="str">
        <f>TEXT("F18007009013","00000")</f>
        <v>F18007009013</v>
      </c>
      <c r="D475" s="1" t="s">
        <v>2017</v>
      </c>
      <c r="E475" s="1">
        <v>9938000290</v>
      </c>
      <c r="F475" s="1">
        <v>620</v>
      </c>
    </row>
    <row r="476" spans="1:6">
      <c r="A476" s="1" t="s">
        <v>988</v>
      </c>
      <c r="B476" s="1" t="s">
        <v>995</v>
      </c>
      <c r="C476" s="1" t="str">
        <f>TEXT("F18007009019","00000")</f>
        <v>F18007009019</v>
      </c>
      <c r="D476" s="1" t="s">
        <v>2018</v>
      </c>
      <c r="E476" s="1">
        <v>8895390920</v>
      </c>
      <c r="F476" s="1">
        <v>619</v>
      </c>
    </row>
    <row r="477" spans="1:6">
      <c r="A477" s="1" t="s">
        <v>16</v>
      </c>
      <c r="B477" s="1" t="s">
        <v>995</v>
      </c>
      <c r="C477" s="1" t="str">
        <f>TEXT("F18013009035","00000")</f>
        <v>F18013009035</v>
      </c>
      <c r="D477" s="1" t="s">
        <v>2019</v>
      </c>
      <c r="E477" s="1">
        <v>8093886951</v>
      </c>
      <c r="F477" s="1">
        <v>572</v>
      </c>
    </row>
    <row r="478" spans="1:6">
      <c r="A478" s="1" t="s">
        <v>16</v>
      </c>
      <c r="B478" s="1" t="s">
        <v>995</v>
      </c>
      <c r="C478" s="1" t="str">
        <f>TEXT("F18013009011","00000")</f>
        <v>F18013009011</v>
      </c>
      <c r="D478" s="1" t="s">
        <v>2020</v>
      </c>
      <c r="E478" s="1">
        <v>9776555591</v>
      </c>
      <c r="F478" s="1">
        <v>567</v>
      </c>
    </row>
    <row r="479" spans="1:6">
      <c r="A479" s="1" t="s">
        <v>187</v>
      </c>
      <c r="B479" s="1" t="s">
        <v>995</v>
      </c>
      <c r="C479" s="1" t="str">
        <f>TEXT("F18004009026","00000")</f>
        <v>F18004009026</v>
      </c>
      <c r="D479" s="1" t="s">
        <v>2021</v>
      </c>
      <c r="E479" s="1">
        <v>7873614672</v>
      </c>
      <c r="F479" s="1">
        <v>564</v>
      </c>
    </row>
    <row r="480" spans="1:6">
      <c r="A480" s="1" t="s">
        <v>16</v>
      </c>
      <c r="B480" s="1" t="s">
        <v>995</v>
      </c>
      <c r="C480" s="1" t="str">
        <f>TEXT("F18013009068","00000")</f>
        <v>F18013009068</v>
      </c>
      <c r="D480" s="1" t="s">
        <v>937</v>
      </c>
      <c r="E480" s="1">
        <v>7609083744</v>
      </c>
      <c r="F480" s="1">
        <v>561</v>
      </c>
    </row>
    <row r="481" spans="1:6">
      <c r="A481" s="1" t="s">
        <v>16</v>
      </c>
      <c r="B481" s="1" t="s">
        <v>995</v>
      </c>
      <c r="C481" s="1" t="str">
        <f>TEXT("F18013009091","00000")</f>
        <v>F18013009091</v>
      </c>
      <c r="D481" s="1" t="s">
        <v>2022</v>
      </c>
      <c r="E481" s="1">
        <v>7077756451</v>
      </c>
      <c r="F481" s="1">
        <v>561</v>
      </c>
    </row>
    <row r="482" spans="1:6">
      <c r="A482" s="1" t="s">
        <v>988</v>
      </c>
      <c r="B482" s="1" t="s">
        <v>2023</v>
      </c>
      <c r="C482" s="1" t="str">
        <f>TEXT("F18007010029","00000")</f>
        <v>F18007010029</v>
      </c>
      <c r="D482" s="1" t="s">
        <v>2024</v>
      </c>
      <c r="E482" s="1" t="s">
        <v>489</v>
      </c>
      <c r="F482" s="1">
        <v>508</v>
      </c>
    </row>
    <row r="483" spans="1:6">
      <c r="A483" s="1" t="s">
        <v>1235</v>
      </c>
      <c r="B483" s="1" t="s">
        <v>1016</v>
      </c>
      <c r="C483" s="1" t="str">
        <f>TEXT("L19037006002","00000")</f>
        <v>L19037006002</v>
      </c>
      <c r="D483" s="1" t="s">
        <v>2025</v>
      </c>
      <c r="E483" s="1">
        <v>7008372379</v>
      </c>
      <c r="F483" s="1">
        <v>568</v>
      </c>
    </row>
    <row r="484" spans="1:6">
      <c r="A484" s="1" t="s">
        <v>33</v>
      </c>
      <c r="B484" s="1" t="s">
        <v>1016</v>
      </c>
      <c r="C484" s="1" t="str">
        <f>TEXT("F18001006040","00000")</f>
        <v>F18001006040</v>
      </c>
      <c r="D484" s="1" t="s">
        <v>2026</v>
      </c>
      <c r="E484" s="1">
        <v>7381834547</v>
      </c>
      <c r="F484" s="1">
        <v>565</v>
      </c>
    </row>
    <row r="485" spans="1:6">
      <c r="A485" s="1" t="s">
        <v>33</v>
      </c>
      <c r="B485" s="1" t="s">
        <v>1016</v>
      </c>
      <c r="C485" s="1" t="str">
        <f>TEXT("F18001006019","00000")</f>
        <v>F18001006019</v>
      </c>
      <c r="D485" s="1" t="s">
        <v>2027</v>
      </c>
      <c r="E485" s="1">
        <v>9556584336</v>
      </c>
      <c r="F485" s="1">
        <v>538</v>
      </c>
    </row>
    <row r="486" spans="1:6">
      <c r="A486" s="1" t="s">
        <v>33</v>
      </c>
      <c r="B486" s="1" t="s">
        <v>1023</v>
      </c>
      <c r="C486" s="1" t="str">
        <f>TEXT("F18001024011","00000")</f>
        <v>F18001024011</v>
      </c>
      <c r="D486" s="1" t="s">
        <v>2028</v>
      </c>
      <c r="E486" s="1">
        <v>7978061172</v>
      </c>
      <c r="F486" s="1">
        <v>652</v>
      </c>
    </row>
    <row r="487" spans="1:6">
      <c r="A487" s="1" t="s">
        <v>33</v>
      </c>
      <c r="B487" s="1" t="s">
        <v>1023</v>
      </c>
      <c r="C487" s="1" t="str">
        <f>TEXT("F18001024016","00000")</f>
        <v>F18001024016</v>
      </c>
      <c r="D487" s="1" t="s">
        <v>2029</v>
      </c>
      <c r="E487" s="1">
        <v>9437268746</v>
      </c>
      <c r="F487" s="1">
        <v>646</v>
      </c>
    </row>
    <row r="488" spans="1:6">
      <c r="A488" s="1" t="s">
        <v>745</v>
      </c>
      <c r="B488" s="1" t="s">
        <v>1023</v>
      </c>
      <c r="C488" s="1" t="str">
        <f>TEXT("F18011024026","00000")</f>
        <v>F18011024026</v>
      </c>
      <c r="D488" s="1" t="s">
        <v>2030</v>
      </c>
      <c r="E488" s="1">
        <v>9438200214</v>
      </c>
      <c r="F488" s="1">
        <v>599</v>
      </c>
    </row>
    <row r="489" spans="1:6">
      <c r="A489" s="1" t="s">
        <v>33</v>
      </c>
      <c r="B489" s="1" t="s">
        <v>1023</v>
      </c>
      <c r="C489" s="1" t="str">
        <f>TEXT("F18001024020","00000")</f>
        <v>F18001024020</v>
      </c>
      <c r="D489" s="1" t="s">
        <v>2031</v>
      </c>
      <c r="E489" s="1">
        <v>9438591454</v>
      </c>
      <c r="F489" s="1">
        <v>574</v>
      </c>
    </row>
    <row r="490" spans="1:6">
      <c r="A490" s="1" t="s">
        <v>745</v>
      </c>
      <c r="B490" s="1" t="s">
        <v>1023</v>
      </c>
      <c r="C490" s="1" t="str">
        <f>TEXT("F18011024018","00000")</f>
        <v>F18011024018</v>
      </c>
      <c r="D490" s="1" t="s">
        <v>2032</v>
      </c>
      <c r="E490" s="1">
        <v>7006363284</v>
      </c>
      <c r="F490" s="1">
        <v>567</v>
      </c>
    </row>
    <row r="491" spans="1:6">
      <c r="A491" s="1" t="s">
        <v>567</v>
      </c>
      <c r="B491" s="1" t="s">
        <v>1023</v>
      </c>
      <c r="C491" s="1" t="str">
        <f>TEXT("F18025024019","00000")</f>
        <v>F18025024019</v>
      </c>
      <c r="D491" s="1" t="s">
        <v>2033</v>
      </c>
      <c r="E491" s="1">
        <v>8480564368</v>
      </c>
      <c r="F491" s="1">
        <v>563</v>
      </c>
    </row>
    <row r="492" spans="1:6">
      <c r="A492" s="1" t="s">
        <v>745</v>
      </c>
      <c r="B492" s="1" t="s">
        <v>1023</v>
      </c>
      <c r="C492" s="1" t="str">
        <f>TEXT("L19011024001","00000")</f>
        <v>L19011024001</v>
      </c>
      <c r="D492" s="1" t="s">
        <v>2034</v>
      </c>
      <c r="E492" s="1">
        <v>7205363200</v>
      </c>
      <c r="F492" s="1">
        <v>563</v>
      </c>
    </row>
    <row r="493" spans="1:6">
      <c r="A493" s="1" t="s">
        <v>68</v>
      </c>
      <c r="B493" s="1" t="s">
        <v>1023</v>
      </c>
      <c r="C493" s="1" t="str">
        <f>TEXT("F18005024025","00000")</f>
        <v>F18005024025</v>
      </c>
      <c r="D493" s="1" t="s">
        <v>2035</v>
      </c>
      <c r="E493" s="1">
        <v>8763183353</v>
      </c>
      <c r="F493" s="1">
        <v>559</v>
      </c>
    </row>
    <row r="494" spans="1:6">
      <c r="A494" s="1" t="s">
        <v>33</v>
      </c>
      <c r="B494" s="1" t="s">
        <v>1023</v>
      </c>
      <c r="C494" s="1" t="str">
        <f>TEXT("F18001024009","00000")</f>
        <v>F18001024009</v>
      </c>
      <c r="D494" s="1" t="s">
        <v>2036</v>
      </c>
      <c r="E494" s="1">
        <v>9438591454</v>
      </c>
      <c r="F494" s="1">
        <v>545</v>
      </c>
    </row>
    <row r="495" spans="1:6">
      <c r="A495" s="1" t="s">
        <v>745</v>
      </c>
      <c r="B495" s="1" t="s">
        <v>1023</v>
      </c>
      <c r="C495" s="1" t="str">
        <f>TEXT("F18011024021","00000")</f>
        <v>F18011024021</v>
      </c>
      <c r="D495" s="1" t="s">
        <v>2037</v>
      </c>
      <c r="E495" s="1">
        <v>9861072739</v>
      </c>
      <c r="F495" s="1">
        <v>536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1stSem</vt:lpstr>
      <vt:lpstr>3rdSem</vt:lpstr>
      <vt:lpstr>5thSem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2022-05-27T06:14:30Z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F84BB5AC574E4BC7AFC9F58C3D9C9976</vt:lpwstr>
  </property>
  <property fmtid="{D5CDD505-2E9C-101B-9397-08002B2CF9AE}" pid="3" name="KSOProductBuildVer">
    <vt:lpwstr>1033-11.2.0.11130</vt:lpwstr>
  </property>
</Properties>
</file>